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-A" sheetId="1" r:id="rId1"/>
    <sheet name="SHEET-B" sheetId="2" r:id="rId2"/>
    <sheet name="SHEET-C" sheetId="3" r:id="rId3"/>
  </sheets>
  <definedNames>
    <definedName name="_xlnm.Print_Area" localSheetId="2">'SHEET-C'!$A$1:$L$62</definedName>
  </definedNames>
  <calcPr fullCalcOnLoad="1"/>
</workbook>
</file>

<file path=xl/sharedStrings.xml><?xml version="1.0" encoding="utf-8"?>
<sst xmlns="http://schemas.openxmlformats.org/spreadsheetml/2006/main" count="237" uniqueCount="166">
  <si>
    <t>Categroy Code</t>
  </si>
  <si>
    <t>Category of shareholder</t>
  </si>
  <si>
    <t>Number of shareholders</t>
  </si>
  <si>
    <t>Total number of shares</t>
  </si>
  <si>
    <t>Number of shares held in dematerialised form</t>
  </si>
  <si>
    <t>Total shareholding as a percentage of total  number of shares</t>
  </si>
  <si>
    <t>As a percentage of (A+B)</t>
  </si>
  <si>
    <t>As a percentage of (A+B+C)</t>
  </si>
  <si>
    <t>A</t>
  </si>
  <si>
    <t>(a)</t>
  </si>
  <si>
    <t>Individual/Hindu Undivided family</t>
  </si>
  <si>
    <t>(b)</t>
  </si>
  <si>
    <t>Bodies corporate</t>
  </si>
  <si>
    <t>(d)</t>
  </si>
  <si>
    <t>(e)</t>
  </si>
  <si>
    <t>Any other (specify)</t>
  </si>
  <si>
    <t>Sub Total (A) (1)</t>
  </si>
  <si>
    <t>Foreign</t>
  </si>
  <si>
    <t>Institutions</t>
  </si>
  <si>
    <t>Sub Total (A) (2)</t>
  </si>
  <si>
    <t>(B)</t>
  </si>
  <si>
    <t>Public shareholding</t>
  </si>
  <si>
    <t>Financial Institutions/Banks</t>
  </si>
  <si>
    <t>Venture Capital Funds</t>
  </si>
  <si>
    <t>Insurance Companies</t>
  </si>
  <si>
    <t>( f)</t>
  </si>
  <si>
    <t>Foreign institutional investors</t>
  </si>
  <si>
    <t>(g)</t>
  </si>
  <si>
    <t>(h)</t>
  </si>
  <si>
    <t>Clearing Members</t>
  </si>
  <si>
    <t>Sub Total (B) (2)</t>
  </si>
  <si>
    <t>Total (A)+(B)</t>
  </si>
  <si>
    <t>Shares held by custodians and against which Depository Receipts have been issued</t>
  </si>
  <si>
    <t>(C )</t>
  </si>
  <si>
    <t>Grand Total (A) +(B)+( C)</t>
  </si>
  <si>
    <t>Sub Total (B) (1)</t>
  </si>
  <si>
    <t>Non Instituions</t>
  </si>
  <si>
    <t>Bodies Corporate</t>
  </si>
  <si>
    <t>(b)(I)</t>
  </si>
  <si>
    <t>(b)(ii)</t>
  </si>
  <si>
    <t>Sr. No.</t>
  </si>
  <si>
    <t>Name of the shareholder</t>
  </si>
  <si>
    <t>Shares as a percentage of total number of shares ( I.e. Grand Total (A)+(B)+(C) indicated in statement at para (I)(a) above</t>
  </si>
  <si>
    <t>Total</t>
  </si>
  <si>
    <t>I(d)</t>
  </si>
  <si>
    <t>Statement showing details of locked in shares</t>
  </si>
  <si>
    <t>Number of locked in shares</t>
  </si>
  <si>
    <t>Locked in Shares as a percentage of total number of shares ( I.e. Grand Total (A)+(B)+(C) indicated in statement at para (I)(a) above</t>
  </si>
  <si>
    <t>II(b)</t>
  </si>
  <si>
    <t>II(a)</t>
  </si>
  <si>
    <t>Statement showing holding of Depository Receipts (DRs)</t>
  </si>
  <si>
    <t>Type of outstanding DRs(ADRs,GDRs,SDRs</t>
  </si>
  <si>
    <t>Number of outstanding DRs</t>
  </si>
  <si>
    <t>Number of shares underlying outstanding DRs</t>
  </si>
  <si>
    <t>Shares underlying outstanding DRs as a percentage of total number of shares { Grand Total (A)+(B)+(C ) indicated in statement at para (I)(a) above</t>
  </si>
  <si>
    <t>Name of the DR holder</t>
  </si>
  <si>
    <t xml:space="preserve">Type of outstanding DRs(ADRs, GDRs,SDRs etc.) </t>
  </si>
  <si>
    <t>(c)</t>
  </si>
  <si>
    <t>Non-Residend Indians</t>
  </si>
  <si>
    <t>1(b)</t>
  </si>
  <si>
    <t>Indian</t>
  </si>
  <si>
    <t>Category of shareholders(Promoters / Public)</t>
  </si>
  <si>
    <t>NIL</t>
  </si>
  <si>
    <t>(I)</t>
  </si>
  <si>
    <t>Shares pledged or otherwise encumbered</t>
  </si>
  <si>
    <t>No of shares</t>
  </si>
  <si>
    <t>(VIII)</t>
  </si>
  <si>
    <t xml:space="preserve">As a percentage </t>
  </si>
  <si>
    <t>(IX) =
(VIII)/(IV)*100</t>
  </si>
  <si>
    <t>promoter and promoter group</t>
  </si>
  <si>
    <t>Central  Government/state government(s)</t>
  </si>
  <si>
    <t>Individuals (Non resident individuals / Foreign individuals)</t>
  </si>
  <si>
    <t>Total Shareholding of Promoter and Promoter Group A=A(1)+A(2)</t>
  </si>
  <si>
    <t>Mutual Funds / UTI</t>
  </si>
  <si>
    <t>Financial Institutions / Banks</t>
  </si>
  <si>
    <t>Central Government / State Government(s)</t>
  </si>
  <si>
    <t>Foreign Venture Capital Investors</t>
  </si>
  <si>
    <t>Individual shareholders holding nominal share capital up to Rs. 1 lakh</t>
  </si>
  <si>
    <t>Individual shareholders holding nominal share capitalin excess of  Rs. 1 lakh</t>
  </si>
  <si>
    <t>Total Public shareholding  (B)= (B1) +(B2)</t>
  </si>
  <si>
    <t>(II)</t>
  </si>
  <si>
    <t>(III)</t>
  </si>
  <si>
    <t>(IV)</t>
  </si>
  <si>
    <t>(V)</t>
  </si>
  <si>
    <t>(VI)</t>
  </si>
  <si>
    <t>(VII)</t>
  </si>
  <si>
    <t>NAME OF THE COMPANY : BAMBINO AGRO INDUSTRIES LTD</t>
  </si>
  <si>
    <t>SCRIP CODE : 519295</t>
  </si>
  <si>
    <t xml:space="preserve">MYADAM KISHAN RAO                                                                                                                      </t>
  </si>
  <si>
    <t xml:space="preserve">MYADAM RAGHUVEER                                                                                                                       </t>
  </si>
  <si>
    <t xml:space="preserve">MYADAM SUBRAMANYAM                                                                                                                     </t>
  </si>
  <si>
    <t xml:space="preserve">M KISHAN RAO (HUF)                                                                                                                     </t>
  </si>
  <si>
    <t xml:space="preserve">M SUGANDHA BAI                                                                                                                         </t>
  </si>
  <si>
    <t xml:space="preserve">M SUGANDHA BHAI                                                                                                                        </t>
  </si>
  <si>
    <t xml:space="preserve">M ANITHA                                                                                                                               </t>
  </si>
  <si>
    <t xml:space="preserve">KRS FINANCE PVT LTD                                                                                                                    </t>
  </si>
  <si>
    <t xml:space="preserve">M ANITA                                                                                                                                </t>
  </si>
  <si>
    <t xml:space="preserve">KRS FINANCE PVT LIMITED                                                                                                                </t>
  </si>
  <si>
    <t xml:space="preserve">V ANURADHA                                                                                                                             </t>
  </si>
  <si>
    <t xml:space="preserve">V RAJESHWAR                                                                                                                            </t>
  </si>
  <si>
    <t xml:space="preserve">M TULJA BHAVANI                                                                                                                        </t>
  </si>
  <si>
    <t xml:space="preserve">K V SUBRAMANYAM                                                                                                                        </t>
  </si>
  <si>
    <t xml:space="preserve">K SRIDEVI                                                                                                                              </t>
  </si>
  <si>
    <t xml:space="preserve">MYADAM SANDYA RANI                                                                                                                     </t>
  </si>
  <si>
    <t xml:space="preserve">M KATRIDEYAN                                                                                                                           </t>
  </si>
  <si>
    <t xml:space="preserve">L ANANDA DEVI                                                                                                                          </t>
  </si>
  <si>
    <t xml:space="preserve">M KARTIKEYAN                                                                                                                           </t>
  </si>
  <si>
    <t xml:space="preserve">M SANDYA RANI                                                                                                                          </t>
  </si>
  <si>
    <t>(1)(a) STATEMENT SHOWING SHAREHOLDING PATTERN IN CLAUSE-35</t>
  </si>
  <si>
    <t>NAME OF THE COMPANY:BAMBINO AGRO INDUSTRIES LIMITED</t>
  </si>
  <si>
    <t xml:space="preserve">SCRIP CODE:    </t>
  </si>
  <si>
    <t xml:space="preserve">519295         </t>
  </si>
  <si>
    <t xml:space="preserve">Class of Security: </t>
  </si>
  <si>
    <t xml:space="preserve">QUARTER ENDED: </t>
  </si>
  <si>
    <t>Partly paid-up shares</t>
  </si>
  <si>
    <t>No. of partly paid-up shares</t>
  </si>
  <si>
    <t>As a % of total no. of partly paid-up shares</t>
  </si>
  <si>
    <t>As a % of total no. of shares of the Company.</t>
  </si>
  <si>
    <t>Held by promoter/promoter group</t>
  </si>
  <si>
    <t>Held by Public</t>
  </si>
  <si>
    <t>Total:</t>
  </si>
  <si>
    <t>Outstanding convertible securities:</t>
  </si>
  <si>
    <t>No. of outstanding securities</t>
  </si>
  <si>
    <t>As a % of total no. of outstanding convertible securities.</t>
  </si>
  <si>
    <t>As a % of total no. of shares of the Company assuming full conversion of the convertible securities</t>
  </si>
  <si>
    <t>Warrants: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</si>
  <si>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</si>
  <si>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</si>
  <si>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</si>
  <si>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</si>
  <si>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t>Public</t>
  </si>
  <si>
    <t>Statement showing holding os securities (including shares, warrants, convertible securities) of persons belonging to the category "Promoter and Promoter Group"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</si>
  <si>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</si>
  <si>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</si>
  <si>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</si>
  <si>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</si>
  <si>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</si>
  <si>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No.of shares held</t>
  </si>
  <si>
    <t xml:space="preserve">As a % of  Grand Total          (A)+(B)+(C) </t>
  </si>
  <si>
    <t>No</t>
  </si>
  <si>
    <t xml:space="preserve">As a percentage   </t>
  </si>
  <si>
    <t>As a % of grand total (A)+(B)+(C) of sub-clause (I)(a)</t>
  </si>
  <si>
    <t xml:space="preserve">Number of warrants held        </t>
  </si>
  <si>
    <t>As a % total numbar of warrants of the same class</t>
  </si>
  <si>
    <t xml:space="preserve">Number of convertible securities held         </t>
  </si>
  <si>
    <t>As a %  total number of convirtible securities of the same class</t>
  </si>
  <si>
    <t>(VI)=(V)/(III)*100</t>
  </si>
  <si>
    <t>(IX)</t>
  </si>
  <si>
    <t>(X)</t>
  </si>
  <si>
    <t>(XI)</t>
  </si>
  <si>
    <t>(XII)</t>
  </si>
  <si>
    <t>(I)( c) (i)</t>
  </si>
  <si>
    <t>Statement showing holding of securities (including shares, warrants, convertible securities) of persons belonging to the category "Public" and holding more than 1% of the total number of shares</t>
  </si>
  <si>
    <t>Number of shares held</t>
  </si>
  <si>
    <t>(I)( c) (ii)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</si>
  <si>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</si>
  <si>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>Name(s) of the shareholder(s) and the Persons Acting in Concert (PAC) with them</t>
  </si>
  <si>
    <t>GRAND (A+B)</t>
  </si>
  <si>
    <t>Statement showing holding of Depository Receipts (DRs), where underlying shares in excess of 1% of the total number of shares</t>
  </si>
  <si>
    <t xml:space="preserve">MADHU AGGARWAL                                                                                                                         </t>
  </si>
  <si>
    <t>EQUITY</t>
  </si>
  <si>
    <t xml:space="preserve">Name of the Scrip:   BAMBINO </t>
  </si>
  <si>
    <t>30.06.2012</t>
  </si>
  <si>
    <t>QUARTER ENDED : 30.06.2012</t>
  </si>
  <si>
    <t>Qualified Foreign Investor</t>
  </si>
  <si>
    <t>(i))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</si>
</sst>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"/>
    <numFmt numFmtId="180" formatCode="0.0"/>
    <numFmt numFmtId="181" formatCode="0.0000000000"/>
    <numFmt numFmtId="182" formatCode="0;[Red]0"/>
    <numFmt numFmtId="183" formatCode="0.0;[Red]0.0"/>
    <numFmt numFmtId="184" formatCode="0.00;[Red]0.00"/>
    <numFmt numFmtId="185" formatCode="0.0000E+00"/>
    <numFmt numFmtId="186" formatCode="0.000E+00"/>
    <numFmt numFmtId="187" formatCode="0.0E+00"/>
    <numFmt numFmtId="188" formatCode="0E+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right" vertical="top" wrapText="1"/>
    </xf>
    <xf numFmtId="2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/>
    </xf>
    <xf numFmtId="0" fontId="1" fillId="0" borderId="0" xfId="56" applyFont="1" applyAlignment="1">
      <alignment vertical="top"/>
      <protection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0" fontId="1" fillId="0" borderId="10" xfId="56" applyFont="1" applyBorder="1" applyAlignment="1">
      <alignment vertical="top" wrapText="1"/>
      <protection/>
    </xf>
    <xf numFmtId="184" fontId="1" fillId="0" borderId="10" xfId="56" applyNumberFormat="1" applyFont="1" applyBorder="1" applyAlignment="1">
      <alignment vertical="top" wrapText="1"/>
      <protection/>
    </xf>
    <xf numFmtId="0" fontId="1" fillId="0" borderId="10" xfId="0" applyFont="1" applyBorder="1" applyAlignment="1">
      <alignment horizontal="center" vertical="top"/>
    </xf>
    <xf numFmtId="0" fontId="0" fillId="0" borderId="10" xfId="56" applyBorder="1">
      <alignment/>
      <protection/>
    </xf>
    <xf numFmtId="0" fontId="1" fillId="0" borderId="10" xfId="56" applyFont="1" applyBorder="1" applyAlignment="1">
      <alignment wrapText="1"/>
      <protection/>
    </xf>
    <xf numFmtId="1" fontId="1" fillId="0" borderId="10" xfId="56" applyNumberFormat="1" applyFont="1" applyBorder="1" applyAlignment="1">
      <alignment wrapText="1"/>
      <protection/>
    </xf>
    <xf numFmtId="2" fontId="1" fillId="0" borderId="10" xfId="56" applyNumberFormat="1" applyFont="1" applyBorder="1" applyAlignment="1">
      <alignment wrapText="1"/>
      <protection/>
    </xf>
    <xf numFmtId="184" fontId="0" fillId="0" borderId="0" xfId="56" applyNumberFormat="1" applyAlignment="1">
      <alignment wrapText="1"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 applyBorder="1" applyAlignment="1">
      <alignment vertical="top" wrapText="1"/>
      <protection/>
    </xf>
    <xf numFmtId="184" fontId="1" fillId="0" borderId="0" xfId="56" applyNumberFormat="1" applyFont="1" applyBorder="1" applyAlignment="1">
      <alignment vertical="top" wrapText="1"/>
      <protection/>
    </xf>
    <xf numFmtId="184" fontId="0" fillId="0" borderId="0" xfId="56" applyNumberFormat="1" applyBorder="1">
      <alignment/>
      <protection/>
    </xf>
    <xf numFmtId="184" fontId="0" fillId="0" borderId="0" xfId="56" applyNumberFormat="1" applyFont="1" applyBorder="1" applyAlignment="1">
      <alignment vertical="top" wrapText="1"/>
      <protection/>
    </xf>
    <xf numFmtId="184" fontId="0" fillId="0" borderId="0" xfId="56" applyNumberFormat="1">
      <alignment/>
      <protection/>
    </xf>
    <xf numFmtId="182" fontId="1" fillId="0" borderId="10" xfId="56" applyNumberFormat="1" applyFont="1" applyBorder="1" applyAlignment="1">
      <alignment wrapText="1"/>
      <protection/>
    </xf>
    <xf numFmtId="184" fontId="1" fillId="0" borderId="10" xfId="56" applyNumberFormat="1" applyFont="1" applyBorder="1" applyAlignment="1">
      <alignment wrapText="1"/>
      <protection/>
    </xf>
    <xf numFmtId="184" fontId="1" fillId="0" borderId="0" xfId="56" applyNumberFormat="1" applyFont="1" applyBorder="1" applyAlignment="1">
      <alignment wrapText="1"/>
      <protection/>
    </xf>
    <xf numFmtId="0" fontId="0" fillId="0" borderId="10" xfId="56" applyFont="1" applyBorder="1" applyAlignment="1">
      <alignment horizontal="right" vertical="top" wrapText="1"/>
      <protection/>
    </xf>
    <xf numFmtId="0" fontId="0" fillId="0" borderId="10" xfId="0" applyFont="1" applyFill="1" applyBorder="1" applyAlignment="1">
      <alignment/>
    </xf>
    <xf numFmtId="0" fontId="1" fillId="0" borderId="10" xfId="56" applyFont="1" applyBorder="1">
      <alignment/>
      <protection/>
    </xf>
    <xf numFmtId="2" fontId="1" fillId="0" borderId="10" xfId="56" applyNumberFormat="1" applyFont="1" applyBorder="1">
      <alignment/>
      <protection/>
    </xf>
    <xf numFmtId="0" fontId="1" fillId="0" borderId="11" xfId="56" applyFont="1" applyBorder="1" applyAlignment="1">
      <alignment/>
      <protection/>
    </xf>
    <xf numFmtId="0" fontId="1" fillId="0" borderId="0" xfId="56" applyFont="1" applyBorder="1" applyAlignment="1">
      <alignment/>
      <protection/>
    </xf>
    <xf numFmtId="0" fontId="0" fillId="0" borderId="0" xfId="56" applyBorder="1">
      <alignment/>
      <protection/>
    </xf>
    <xf numFmtId="184" fontId="0" fillId="0" borderId="10" xfId="56" applyNumberFormat="1" applyFont="1" applyBorder="1" applyAlignment="1">
      <alignment vertical="top" wrapText="1"/>
      <protection/>
    </xf>
    <xf numFmtId="182" fontId="1" fillId="0" borderId="10" xfId="56" applyNumberFormat="1" applyFont="1" applyBorder="1">
      <alignment/>
      <protection/>
    </xf>
    <xf numFmtId="184" fontId="1" fillId="0" borderId="10" xfId="56" applyNumberFormat="1" applyFont="1" applyBorder="1">
      <alignment/>
      <protection/>
    </xf>
    <xf numFmtId="182" fontId="1" fillId="0" borderId="0" xfId="56" applyNumberFormat="1" applyFont="1" applyBorder="1">
      <alignment/>
      <protection/>
    </xf>
    <xf numFmtId="0" fontId="1" fillId="0" borderId="0" xfId="56" applyFont="1">
      <alignment/>
      <protection/>
    </xf>
    <xf numFmtId="0" fontId="0" fillId="0" borderId="10" xfId="56" applyBorder="1" applyAlignment="1">
      <alignment wrapText="1"/>
      <protection/>
    </xf>
    <xf numFmtId="0" fontId="1" fillId="0" borderId="0" xfId="56" applyFont="1" applyAlignment="1">
      <alignment/>
      <protection/>
    </xf>
    <xf numFmtId="0" fontId="1" fillId="0" borderId="0" xfId="56" applyFont="1" applyBorder="1" applyAlignment="1">
      <alignment wrapText="1"/>
      <protection/>
    </xf>
    <xf numFmtId="184" fontId="1" fillId="0" borderId="0" xfId="56" applyNumberFormat="1" applyFont="1">
      <alignment/>
      <protection/>
    </xf>
    <xf numFmtId="0" fontId="1" fillId="0" borderId="0" xfId="56" applyFont="1" applyAlignment="1">
      <alignment wrapText="1"/>
      <protection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56" applyFont="1" applyBorder="1" applyAlignment="1">
      <alignment horizontal="center" vertical="top" wrapText="1"/>
      <protection/>
    </xf>
    <xf numFmtId="0" fontId="1" fillId="0" borderId="10" xfId="56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2" xfId="56" applyFont="1" applyBorder="1" applyAlignment="1">
      <alignment horizontal="center" vertical="top" wrapText="1"/>
      <protection/>
    </xf>
    <xf numFmtId="0" fontId="1" fillId="0" borderId="13" xfId="56" applyFont="1" applyBorder="1" applyAlignment="1">
      <alignment horizontal="center" vertical="top" wrapText="1"/>
      <protection/>
    </xf>
    <xf numFmtId="184" fontId="1" fillId="0" borderId="12" xfId="56" applyNumberFormat="1" applyFont="1" applyBorder="1" applyAlignment="1">
      <alignment horizontal="center" vertical="top" wrapText="1"/>
      <protection/>
    </xf>
    <xf numFmtId="184" fontId="1" fillId="0" borderId="13" xfId="56" applyNumberFormat="1" applyFont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56" applyFont="1" applyAlignment="1">
      <alignment horizontal="center" vertical="top" wrapText="1"/>
      <protection/>
    </xf>
    <xf numFmtId="184" fontId="1" fillId="0" borderId="10" xfId="56" applyNumberFormat="1" applyFont="1" applyBorder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8.7109375" style="0" bestFit="1" customWidth="1"/>
    <col min="2" max="2" width="37.7109375" style="0" customWidth="1"/>
    <col min="3" max="3" width="20.140625" style="0" customWidth="1"/>
    <col min="4" max="4" width="21.8515625" style="0" customWidth="1"/>
  </cols>
  <sheetData>
    <row r="1" spans="1:4" ht="12.75">
      <c r="A1" s="63" t="s">
        <v>108</v>
      </c>
      <c r="B1" s="63"/>
      <c r="C1" s="63"/>
      <c r="D1" s="63"/>
    </row>
    <row r="2" spans="1:4" ht="12.75">
      <c r="A2" s="21"/>
      <c r="B2" s="21"/>
      <c r="C2" s="21"/>
      <c r="D2" s="21"/>
    </row>
    <row r="3" spans="1:4" ht="12.75">
      <c r="A3" s="63" t="s">
        <v>109</v>
      </c>
      <c r="B3" s="63"/>
      <c r="C3" s="63"/>
      <c r="D3" s="63"/>
    </row>
    <row r="4" spans="1:4" ht="12.75">
      <c r="A4" s="21" t="s">
        <v>110</v>
      </c>
      <c r="B4" s="22" t="s">
        <v>111</v>
      </c>
      <c r="C4" s="63" t="s">
        <v>161</v>
      </c>
      <c r="D4" s="63"/>
    </row>
    <row r="5" spans="1:4" ht="12.75">
      <c r="A5" s="21" t="s">
        <v>112</v>
      </c>
      <c r="B5" s="21" t="s">
        <v>160</v>
      </c>
      <c r="C5" s="21"/>
      <c r="D5" s="21"/>
    </row>
    <row r="6" spans="1:4" ht="12.75">
      <c r="A6" s="21" t="s">
        <v>113</v>
      </c>
      <c r="B6" s="7" t="s">
        <v>162</v>
      </c>
      <c r="C6" s="21"/>
      <c r="D6" s="21"/>
    </row>
    <row r="7" spans="1:4" ht="12.75">
      <c r="A7" s="3"/>
      <c r="B7" s="3"/>
      <c r="C7" s="3"/>
      <c r="D7" s="3"/>
    </row>
    <row r="8" spans="1:4" ht="25.5">
      <c r="A8" s="6" t="s">
        <v>114</v>
      </c>
      <c r="B8" s="6" t="s">
        <v>115</v>
      </c>
      <c r="C8" s="6" t="s">
        <v>116</v>
      </c>
      <c r="D8" s="6" t="s">
        <v>117</v>
      </c>
    </row>
    <row r="9" spans="1:4" ht="12.75">
      <c r="A9" s="3" t="s">
        <v>118</v>
      </c>
      <c r="B9" s="3">
        <v>0</v>
      </c>
      <c r="C9" s="3">
        <v>0</v>
      </c>
      <c r="D9" s="3">
        <v>0</v>
      </c>
    </row>
    <row r="10" spans="1:4" ht="12.75">
      <c r="A10" s="3" t="s">
        <v>119</v>
      </c>
      <c r="B10" s="3">
        <v>0</v>
      </c>
      <c r="C10" s="3">
        <v>0</v>
      </c>
      <c r="D10" s="3">
        <v>0</v>
      </c>
    </row>
    <row r="11" spans="1:4" ht="12.75">
      <c r="A11" s="21" t="s">
        <v>120</v>
      </c>
      <c r="B11" s="21">
        <v>0</v>
      </c>
      <c r="C11" s="21">
        <v>0</v>
      </c>
      <c r="D11" s="21">
        <v>0</v>
      </c>
    </row>
    <row r="12" spans="1:4" ht="63.75">
      <c r="A12" s="6" t="s">
        <v>121</v>
      </c>
      <c r="B12" s="6" t="s">
        <v>122</v>
      </c>
      <c r="C12" s="6" t="s">
        <v>123</v>
      </c>
      <c r="D12" s="6" t="s">
        <v>124</v>
      </c>
    </row>
    <row r="13" spans="1:4" ht="12.75">
      <c r="A13" s="3" t="s">
        <v>118</v>
      </c>
      <c r="B13" s="3">
        <v>0</v>
      </c>
      <c r="C13" s="3">
        <v>0</v>
      </c>
      <c r="D13" s="3">
        <v>0</v>
      </c>
    </row>
    <row r="14" spans="1:4" ht="12.75">
      <c r="A14" s="3" t="s">
        <v>119</v>
      </c>
      <c r="B14" s="3">
        <v>0</v>
      </c>
      <c r="C14" s="3">
        <v>0</v>
      </c>
      <c r="D14" s="3">
        <v>0</v>
      </c>
    </row>
    <row r="15" spans="1:4" ht="12.75">
      <c r="A15" s="21" t="s">
        <v>120</v>
      </c>
      <c r="B15" s="21">
        <v>0</v>
      </c>
      <c r="C15" s="21">
        <v>0</v>
      </c>
      <c r="D15" s="21">
        <v>0</v>
      </c>
    </row>
    <row r="16" spans="1:4" ht="51">
      <c r="A16" s="6" t="s">
        <v>125</v>
      </c>
      <c r="B16" s="6" t="s">
        <v>126</v>
      </c>
      <c r="C16" s="6" t="s">
        <v>127</v>
      </c>
      <c r="D16" s="6" t="s">
        <v>128</v>
      </c>
    </row>
    <row r="17" spans="1:4" ht="12.75">
      <c r="A17" s="3" t="s">
        <v>118</v>
      </c>
      <c r="B17" s="3">
        <v>0</v>
      </c>
      <c r="C17" s="3">
        <v>0</v>
      </c>
      <c r="D17" s="3">
        <v>0</v>
      </c>
    </row>
    <row r="18" spans="1:4" ht="12.75">
      <c r="A18" s="3" t="s">
        <v>119</v>
      </c>
      <c r="B18" s="3">
        <v>0</v>
      </c>
      <c r="C18" s="3">
        <v>0</v>
      </c>
      <c r="D18" s="3">
        <v>0</v>
      </c>
    </row>
    <row r="19" spans="1:4" ht="12.75">
      <c r="A19" s="21" t="s">
        <v>120</v>
      </c>
      <c r="B19" s="21">
        <v>0</v>
      </c>
      <c r="C19" s="21">
        <v>0</v>
      </c>
      <c r="D19" s="21">
        <v>0</v>
      </c>
    </row>
    <row r="20" spans="1:4" ht="51">
      <c r="A20" s="23" t="s">
        <v>129</v>
      </c>
      <c r="B20" s="21">
        <v>8008846</v>
      </c>
      <c r="C20" s="21">
        <v>0</v>
      </c>
      <c r="D20" s="24">
        <v>100</v>
      </c>
    </row>
  </sheetData>
  <sheetProtection/>
  <mergeCells count="3">
    <mergeCell ref="A1:D1"/>
    <mergeCell ref="A3:D3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8">
      <selection activeCell="A50" sqref="A50"/>
    </sheetView>
  </sheetViews>
  <sheetFormatPr defaultColWidth="9.140625" defaultRowHeight="12.75"/>
  <cols>
    <col min="1" max="1" width="9.421875" style="0" customWidth="1"/>
    <col min="2" max="2" width="33.421875" style="0" customWidth="1"/>
    <col min="3" max="3" width="12.8515625" style="0" bestFit="1" customWidth="1"/>
    <col min="4" max="4" width="13.421875" style="0" bestFit="1" customWidth="1"/>
    <col min="5" max="5" width="14.7109375" style="0" customWidth="1"/>
    <col min="6" max="7" width="14.57421875" style="0" customWidth="1"/>
    <col min="8" max="8" width="9.7109375" style="0" customWidth="1"/>
    <col min="9" max="9" width="13.00390625" style="0" customWidth="1"/>
  </cols>
  <sheetData>
    <row r="1" spans="1:7" ht="12.75">
      <c r="A1" s="65" t="s">
        <v>86</v>
      </c>
      <c r="B1" s="65"/>
      <c r="C1" s="65"/>
      <c r="D1" s="65"/>
      <c r="E1" s="65"/>
      <c r="F1" s="65"/>
      <c r="G1" s="65"/>
    </row>
    <row r="2" ht="12.75">
      <c r="A2" s="1" t="s">
        <v>87</v>
      </c>
    </row>
    <row r="3" ht="12.75">
      <c r="A3" s="1" t="s">
        <v>163</v>
      </c>
    </row>
    <row r="4" spans="1:9" ht="51" customHeight="1">
      <c r="A4" s="64" t="s">
        <v>0</v>
      </c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/>
      <c r="H4" s="66" t="s">
        <v>64</v>
      </c>
      <c r="I4" s="66"/>
    </row>
    <row r="5" spans="1:9" ht="39" customHeight="1">
      <c r="A5" s="64"/>
      <c r="B5" s="64"/>
      <c r="C5" s="64"/>
      <c r="D5" s="64"/>
      <c r="E5" s="64"/>
      <c r="F5" s="4" t="s">
        <v>6</v>
      </c>
      <c r="G5" s="4" t="s">
        <v>7</v>
      </c>
      <c r="H5" s="4" t="s">
        <v>65</v>
      </c>
      <c r="I5" s="19" t="s">
        <v>67</v>
      </c>
    </row>
    <row r="6" spans="1:9" ht="25.5">
      <c r="A6" s="18" t="s">
        <v>63</v>
      </c>
      <c r="B6" s="18" t="s">
        <v>80</v>
      </c>
      <c r="C6" s="18" t="s">
        <v>81</v>
      </c>
      <c r="D6" s="18" t="s">
        <v>82</v>
      </c>
      <c r="E6" s="18" t="s">
        <v>83</v>
      </c>
      <c r="F6" s="18" t="s">
        <v>84</v>
      </c>
      <c r="G6" s="18" t="s">
        <v>85</v>
      </c>
      <c r="H6" s="20" t="s">
        <v>66</v>
      </c>
      <c r="I6" s="18" t="s">
        <v>68</v>
      </c>
    </row>
    <row r="7" spans="1:9" ht="12.75">
      <c r="A7" s="9" t="s">
        <v>8</v>
      </c>
      <c r="B7" s="4" t="s">
        <v>69</v>
      </c>
      <c r="C7" s="5"/>
      <c r="D7" s="5"/>
      <c r="E7" s="5"/>
      <c r="F7" s="10"/>
      <c r="G7" s="11"/>
      <c r="H7" s="3"/>
      <c r="I7" s="3"/>
    </row>
    <row r="8" spans="1:9" ht="12.75">
      <c r="A8" s="15">
        <v>1</v>
      </c>
      <c r="B8" s="4" t="s">
        <v>60</v>
      </c>
      <c r="C8" s="5"/>
      <c r="D8" s="5"/>
      <c r="E8" s="5"/>
      <c r="F8" s="10"/>
      <c r="G8" s="11"/>
      <c r="H8" s="3"/>
      <c r="I8" s="3"/>
    </row>
    <row r="9" spans="1:9" ht="12.75">
      <c r="A9" s="10" t="s">
        <v>9</v>
      </c>
      <c r="B9" s="5" t="s">
        <v>10</v>
      </c>
      <c r="C9" s="5">
        <v>23</v>
      </c>
      <c r="D9" s="3">
        <v>5822946</v>
      </c>
      <c r="E9" s="3">
        <v>4860972</v>
      </c>
      <c r="F9" s="11">
        <f>D9*100/D45</f>
        <v>72.70642986517657</v>
      </c>
      <c r="G9" s="11">
        <f>D9*100/$D$49</f>
        <v>72.70642986517657</v>
      </c>
      <c r="H9" s="3">
        <v>0</v>
      </c>
      <c r="I9" s="17">
        <f>H9/D9*100</f>
        <v>0</v>
      </c>
    </row>
    <row r="10" spans="1:9" ht="25.5">
      <c r="A10" s="10" t="s">
        <v>11</v>
      </c>
      <c r="B10" s="5" t="s">
        <v>70</v>
      </c>
      <c r="C10" s="12">
        <v>0</v>
      </c>
      <c r="D10" s="12">
        <v>0</v>
      </c>
      <c r="E10" s="12">
        <v>0</v>
      </c>
      <c r="F10" s="11">
        <f>D10*100/D45</f>
        <v>0</v>
      </c>
      <c r="G10" s="11">
        <f>D10*100/$D$49</f>
        <v>0</v>
      </c>
      <c r="H10" s="3"/>
      <c r="I10" s="3"/>
    </row>
    <row r="11" spans="1:9" ht="12.75">
      <c r="A11" s="10" t="s">
        <v>57</v>
      </c>
      <c r="B11" s="5" t="s">
        <v>12</v>
      </c>
      <c r="C11" s="12">
        <v>2</v>
      </c>
      <c r="D11" s="12">
        <v>118844</v>
      </c>
      <c r="E11" s="12">
        <v>0</v>
      </c>
      <c r="F11" s="11">
        <f>D11*100/D45</f>
        <v>1.4839091674381053</v>
      </c>
      <c r="G11" s="11">
        <f>D11*100/$D$49</f>
        <v>1.4839091674381053</v>
      </c>
      <c r="H11" s="3">
        <v>0</v>
      </c>
      <c r="I11" s="17">
        <f>H11/D11*100</f>
        <v>0</v>
      </c>
    </row>
    <row r="12" spans="1:9" ht="12.75">
      <c r="A12" s="10" t="s">
        <v>13</v>
      </c>
      <c r="B12" s="5" t="s">
        <v>22</v>
      </c>
      <c r="C12" s="12">
        <v>0</v>
      </c>
      <c r="D12" s="12">
        <v>0</v>
      </c>
      <c r="E12" s="12">
        <v>0</v>
      </c>
      <c r="F12" s="11">
        <f>D12*100/D45</f>
        <v>0</v>
      </c>
      <c r="G12" s="11">
        <f>D12*100/$D$49</f>
        <v>0</v>
      </c>
      <c r="H12" s="3">
        <v>0</v>
      </c>
      <c r="I12" s="17">
        <v>0</v>
      </c>
    </row>
    <row r="13" spans="1:9" ht="12.75">
      <c r="A13" s="10" t="s">
        <v>14</v>
      </c>
      <c r="B13" s="5" t="s">
        <v>15</v>
      </c>
      <c r="C13" s="12">
        <v>0</v>
      </c>
      <c r="D13" s="12">
        <v>0</v>
      </c>
      <c r="E13" s="12">
        <v>0</v>
      </c>
      <c r="F13" s="11">
        <f>D13*100/D45</f>
        <v>0</v>
      </c>
      <c r="G13" s="11">
        <f>D13*100/$D$49</f>
        <v>0</v>
      </c>
      <c r="H13" s="3">
        <v>0</v>
      </c>
      <c r="I13" s="17">
        <v>0</v>
      </c>
    </row>
    <row r="14" spans="1:9" ht="12.75">
      <c r="A14" s="9"/>
      <c r="B14" s="4" t="s">
        <v>16</v>
      </c>
      <c r="C14" s="9">
        <f aca="true" t="shared" si="0" ref="C14:H14">SUM(C9:C13)</f>
        <v>25</v>
      </c>
      <c r="D14" s="9">
        <f t="shared" si="0"/>
        <v>5941790</v>
      </c>
      <c r="E14" s="9">
        <f>SUM(E9:E13)</f>
        <v>4860972</v>
      </c>
      <c r="F14" s="13">
        <f t="shared" si="0"/>
        <v>74.19033903261467</v>
      </c>
      <c r="G14" s="13">
        <f t="shared" si="0"/>
        <v>74.19033903261467</v>
      </c>
      <c r="H14" s="7">
        <f t="shared" si="0"/>
        <v>0</v>
      </c>
      <c r="I14" s="8">
        <f>H14/D14*100</f>
        <v>0</v>
      </c>
    </row>
    <row r="15" spans="1:9" ht="12.75">
      <c r="A15" s="15">
        <v>2</v>
      </c>
      <c r="B15" s="4" t="s">
        <v>17</v>
      </c>
      <c r="C15" s="10"/>
      <c r="D15" s="10"/>
      <c r="E15" s="10"/>
      <c r="F15" s="10"/>
      <c r="G15" s="11"/>
      <c r="H15" s="3"/>
      <c r="I15" s="3"/>
    </row>
    <row r="16" spans="1:9" ht="25.5">
      <c r="A16" s="10" t="s">
        <v>9</v>
      </c>
      <c r="B16" s="5" t="s">
        <v>71</v>
      </c>
      <c r="C16" s="12">
        <v>0</v>
      </c>
      <c r="D16" s="12">
        <v>0</v>
      </c>
      <c r="E16" s="12">
        <v>0</v>
      </c>
      <c r="F16" s="11">
        <f>D16*100/D45</f>
        <v>0</v>
      </c>
      <c r="G16" s="11">
        <f>D16*100/$D$49</f>
        <v>0</v>
      </c>
      <c r="H16" s="3">
        <v>0</v>
      </c>
      <c r="I16" s="17">
        <v>0</v>
      </c>
    </row>
    <row r="17" spans="1:9" ht="12.75">
      <c r="A17" s="10" t="s">
        <v>11</v>
      </c>
      <c r="B17" s="5" t="s">
        <v>12</v>
      </c>
      <c r="C17" s="12">
        <v>0</v>
      </c>
      <c r="D17" s="12">
        <v>0</v>
      </c>
      <c r="E17" s="12">
        <v>0</v>
      </c>
      <c r="F17" s="11">
        <f>D17*100/D45</f>
        <v>0</v>
      </c>
      <c r="G17" s="11">
        <f>D17*100/$D$49</f>
        <v>0</v>
      </c>
      <c r="H17" s="3">
        <v>0</v>
      </c>
      <c r="I17" s="17">
        <v>0</v>
      </c>
    </row>
    <row r="18" spans="1:9" ht="12.75">
      <c r="A18" s="10" t="s">
        <v>57</v>
      </c>
      <c r="B18" s="5" t="s">
        <v>18</v>
      </c>
      <c r="C18" s="12">
        <v>0</v>
      </c>
      <c r="D18" s="12">
        <v>0</v>
      </c>
      <c r="E18" s="12">
        <v>0</v>
      </c>
      <c r="F18" s="11">
        <f>D18*100/D45</f>
        <v>0</v>
      </c>
      <c r="G18" s="11">
        <f>D18*100/$D$49</f>
        <v>0</v>
      </c>
      <c r="H18" s="3">
        <v>0</v>
      </c>
      <c r="I18" s="17">
        <v>0</v>
      </c>
    </row>
    <row r="19" spans="1:9" ht="12.75">
      <c r="A19" s="25" t="s">
        <v>13</v>
      </c>
      <c r="B19" s="16" t="s">
        <v>164</v>
      </c>
      <c r="C19" s="12">
        <v>0</v>
      </c>
      <c r="D19" s="12">
        <v>0</v>
      </c>
      <c r="E19" s="12">
        <v>0</v>
      </c>
      <c r="F19" s="11">
        <f>D19*100/D45</f>
        <v>0</v>
      </c>
      <c r="G19" s="11">
        <f>D19*100/$D$49</f>
        <v>0</v>
      </c>
      <c r="H19" s="3">
        <v>0</v>
      </c>
      <c r="I19" s="17">
        <v>0</v>
      </c>
    </row>
    <row r="20" spans="1:9" ht="12.75">
      <c r="A20" s="10" t="s">
        <v>13</v>
      </c>
      <c r="B20" s="5" t="s">
        <v>15</v>
      </c>
      <c r="C20" s="12">
        <v>0</v>
      </c>
      <c r="D20" s="12">
        <v>0</v>
      </c>
      <c r="E20" s="12">
        <v>0</v>
      </c>
      <c r="F20" s="11">
        <f>D20*100/D45</f>
        <v>0</v>
      </c>
      <c r="G20" s="11">
        <f>D20*100/$D$49</f>
        <v>0</v>
      </c>
      <c r="H20" s="3">
        <v>0</v>
      </c>
      <c r="I20" s="17">
        <v>0</v>
      </c>
    </row>
    <row r="21" spans="1:9" ht="12.75">
      <c r="A21" s="10"/>
      <c r="B21" s="4" t="s">
        <v>19</v>
      </c>
      <c r="C21" s="12">
        <v>0</v>
      </c>
      <c r="D21" s="12">
        <v>0</v>
      </c>
      <c r="E21" s="12">
        <v>0</v>
      </c>
      <c r="F21" s="11">
        <f>D21*100/D45</f>
        <v>0</v>
      </c>
      <c r="G21" s="11">
        <f>D21*100/$D$49</f>
        <v>0</v>
      </c>
      <c r="H21" s="3">
        <v>0</v>
      </c>
      <c r="I21" s="17">
        <f>SUM(I16:I20)</f>
        <v>0</v>
      </c>
    </row>
    <row r="22" spans="1:9" ht="25.5">
      <c r="A22" s="10"/>
      <c r="B22" s="4" t="s">
        <v>72</v>
      </c>
      <c r="C22" s="9">
        <f aca="true" t="shared" si="1" ref="C22:I22">SUM(C21+C14)</f>
        <v>25</v>
      </c>
      <c r="D22" s="9">
        <f t="shared" si="1"/>
        <v>5941790</v>
      </c>
      <c r="E22" s="9">
        <f t="shared" si="1"/>
        <v>4860972</v>
      </c>
      <c r="F22" s="13">
        <f t="shared" si="1"/>
        <v>74.19033903261467</v>
      </c>
      <c r="G22" s="13">
        <f t="shared" si="1"/>
        <v>74.19033903261467</v>
      </c>
      <c r="H22" s="9">
        <f t="shared" si="1"/>
        <v>0</v>
      </c>
      <c r="I22" s="13">
        <f t="shared" si="1"/>
        <v>0</v>
      </c>
    </row>
    <row r="23" spans="1:9" ht="12.75">
      <c r="A23" s="9" t="s">
        <v>20</v>
      </c>
      <c r="B23" s="4" t="s">
        <v>21</v>
      </c>
      <c r="C23" s="10"/>
      <c r="D23" s="10"/>
      <c r="E23" s="10"/>
      <c r="F23" s="10"/>
      <c r="G23" s="11"/>
      <c r="H23" s="3"/>
      <c r="I23" s="3"/>
    </row>
    <row r="24" spans="1:9" ht="12.75">
      <c r="A24" s="15">
        <v>1</v>
      </c>
      <c r="B24" s="4" t="s">
        <v>18</v>
      </c>
      <c r="C24" s="10"/>
      <c r="D24" s="10"/>
      <c r="E24" s="10"/>
      <c r="F24" s="10"/>
      <c r="G24" s="11"/>
      <c r="H24" s="3"/>
      <c r="I24" s="3"/>
    </row>
    <row r="25" spans="1:9" ht="12.75">
      <c r="A25" s="10" t="s">
        <v>9</v>
      </c>
      <c r="B25" s="5" t="s">
        <v>73</v>
      </c>
      <c r="C25" s="10">
        <v>2</v>
      </c>
      <c r="D25" s="10">
        <v>5204</v>
      </c>
      <c r="E25" s="10">
        <v>0</v>
      </c>
      <c r="F25" s="11">
        <f>D25*100/D45</f>
        <v>0.06497815041018394</v>
      </c>
      <c r="G25" s="11">
        <f aca="true" t="shared" si="2" ref="G25:G31">D25*100/$D$49</f>
        <v>0.06497815041018394</v>
      </c>
      <c r="H25" s="3">
        <v>0</v>
      </c>
      <c r="I25" s="17">
        <f>H25/D25*100</f>
        <v>0</v>
      </c>
    </row>
    <row r="26" spans="1:9" ht="12.75">
      <c r="A26" s="10" t="s">
        <v>11</v>
      </c>
      <c r="B26" s="5" t="s">
        <v>74</v>
      </c>
      <c r="C26" s="10">
        <v>1</v>
      </c>
      <c r="D26" s="10">
        <v>100</v>
      </c>
      <c r="E26" s="10">
        <v>100</v>
      </c>
      <c r="F26" s="11">
        <f>D26*100/D45</f>
        <v>0.0012486193391657175</v>
      </c>
      <c r="G26" s="11">
        <f t="shared" si="2"/>
        <v>0.0012486193391657175</v>
      </c>
      <c r="H26" s="3">
        <v>0</v>
      </c>
      <c r="I26" s="17">
        <f>H26/D26*100</f>
        <v>0</v>
      </c>
    </row>
    <row r="27" spans="1:9" ht="25.5">
      <c r="A27" s="10" t="s">
        <v>57</v>
      </c>
      <c r="B27" s="5" t="s">
        <v>75</v>
      </c>
      <c r="C27" s="10">
        <v>0</v>
      </c>
      <c r="D27" s="10">
        <v>0</v>
      </c>
      <c r="E27" s="10">
        <v>0</v>
      </c>
      <c r="F27" s="11">
        <f>D27*100/D45</f>
        <v>0</v>
      </c>
      <c r="G27" s="11">
        <f t="shared" si="2"/>
        <v>0</v>
      </c>
      <c r="H27" s="3">
        <v>0</v>
      </c>
      <c r="I27" s="17">
        <v>0</v>
      </c>
    </row>
    <row r="28" spans="1:9" ht="12.75">
      <c r="A28" s="10" t="s">
        <v>13</v>
      </c>
      <c r="B28" s="5" t="s">
        <v>23</v>
      </c>
      <c r="C28" s="10">
        <v>0</v>
      </c>
      <c r="D28" s="10">
        <v>0</v>
      </c>
      <c r="E28" s="10">
        <v>0</v>
      </c>
      <c r="F28" s="11">
        <f>D28*100/D45</f>
        <v>0</v>
      </c>
      <c r="G28" s="11">
        <f t="shared" si="2"/>
        <v>0</v>
      </c>
      <c r="H28" s="3">
        <v>0</v>
      </c>
      <c r="I28" s="17">
        <v>0</v>
      </c>
    </row>
    <row r="29" spans="1:9" ht="12.75">
      <c r="A29" s="10" t="s">
        <v>14</v>
      </c>
      <c r="B29" s="5" t="s">
        <v>24</v>
      </c>
      <c r="C29" s="10">
        <v>0</v>
      </c>
      <c r="D29" s="10">
        <v>0</v>
      </c>
      <c r="E29" s="10">
        <v>0</v>
      </c>
      <c r="F29" s="11">
        <f>D29*100/D45</f>
        <v>0</v>
      </c>
      <c r="G29" s="11">
        <f t="shared" si="2"/>
        <v>0</v>
      </c>
      <c r="H29" s="3">
        <v>0</v>
      </c>
      <c r="I29" s="17">
        <v>0</v>
      </c>
    </row>
    <row r="30" spans="1:9" ht="12.75">
      <c r="A30" s="10" t="s">
        <v>25</v>
      </c>
      <c r="B30" s="5" t="s">
        <v>26</v>
      </c>
      <c r="C30" s="10">
        <v>0</v>
      </c>
      <c r="D30" s="10">
        <v>0</v>
      </c>
      <c r="E30" s="10">
        <v>0</v>
      </c>
      <c r="F30" s="11">
        <f>D30*100/D45</f>
        <v>0</v>
      </c>
      <c r="G30" s="11">
        <f t="shared" si="2"/>
        <v>0</v>
      </c>
      <c r="H30" s="3">
        <v>0</v>
      </c>
      <c r="I30" s="17">
        <v>0</v>
      </c>
    </row>
    <row r="31" spans="1:9" ht="12.75">
      <c r="A31" s="10" t="s">
        <v>27</v>
      </c>
      <c r="B31" s="5" t="s">
        <v>76</v>
      </c>
      <c r="C31" s="10">
        <v>0</v>
      </c>
      <c r="D31" s="10">
        <v>0</v>
      </c>
      <c r="E31" s="10">
        <v>0</v>
      </c>
      <c r="F31" s="11">
        <f>D31*100/D45</f>
        <v>0</v>
      </c>
      <c r="G31" s="11">
        <f t="shared" si="2"/>
        <v>0</v>
      </c>
      <c r="H31" s="3">
        <v>0</v>
      </c>
      <c r="I31" s="17">
        <v>0</v>
      </c>
    </row>
    <row r="32" spans="1:9" ht="12.75">
      <c r="A32" s="25" t="s">
        <v>28</v>
      </c>
      <c r="B32" s="16" t="s">
        <v>164</v>
      </c>
      <c r="C32" s="10">
        <v>0</v>
      </c>
      <c r="D32" s="10">
        <v>0</v>
      </c>
      <c r="E32" s="10">
        <v>0</v>
      </c>
      <c r="F32" s="11">
        <f>D32*100/D45</f>
        <v>0</v>
      </c>
      <c r="G32" s="11">
        <f>D32*100/$D$49</f>
        <v>0</v>
      </c>
      <c r="H32" s="3">
        <v>0</v>
      </c>
      <c r="I32" s="17">
        <v>0</v>
      </c>
    </row>
    <row r="33" spans="1:9" ht="12.75">
      <c r="A33" s="25" t="s">
        <v>165</v>
      </c>
      <c r="B33" s="5" t="s">
        <v>15</v>
      </c>
      <c r="C33" s="10"/>
      <c r="D33" s="10"/>
      <c r="E33" s="10"/>
      <c r="F33" s="10"/>
      <c r="G33" s="11"/>
      <c r="H33" s="3"/>
      <c r="I33" s="3"/>
    </row>
    <row r="34" spans="1:9" ht="12.75">
      <c r="A34" s="10"/>
      <c r="B34" s="4" t="s">
        <v>35</v>
      </c>
      <c r="C34" s="9">
        <f aca="true" t="shared" si="3" ref="C34:I34">SUM(C25:C33)</f>
        <v>3</v>
      </c>
      <c r="D34" s="9">
        <f t="shared" si="3"/>
        <v>5304</v>
      </c>
      <c r="E34" s="9">
        <f t="shared" si="3"/>
        <v>100</v>
      </c>
      <c r="F34" s="13">
        <f t="shared" si="3"/>
        <v>0.06622676974934966</v>
      </c>
      <c r="G34" s="13">
        <f t="shared" si="3"/>
        <v>0.06622676974934966</v>
      </c>
      <c r="H34" s="7">
        <f t="shared" si="3"/>
        <v>0</v>
      </c>
      <c r="I34" s="13">
        <f t="shared" si="3"/>
        <v>0</v>
      </c>
    </row>
    <row r="35" spans="1:9" ht="12.75">
      <c r="A35" s="15">
        <v>2</v>
      </c>
      <c r="B35" s="4" t="s">
        <v>36</v>
      </c>
      <c r="C35" s="10"/>
      <c r="D35" s="10"/>
      <c r="E35" s="10"/>
      <c r="F35" s="11"/>
      <c r="G35" s="11"/>
      <c r="H35" s="3"/>
      <c r="I35" s="3"/>
    </row>
    <row r="36" spans="1:9" ht="12.75">
      <c r="A36" s="10" t="s">
        <v>9</v>
      </c>
      <c r="B36" s="5" t="s">
        <v>37</v>
      </c>
      <c r="C36" s="3">
        <v>96</v>
      </c>
      <c r="D36" s="3">
        <v>80782</v>
      </c>
      <c r="E36" s="3">
        <v>57081</v>
      </c>
      <c r="F36" s="11">
        <f>D36*100/D45</f>
        <v>1.00865967456485</v>
      </c>
      <c r="G36" s="11">
        <f>D36*100/$D$49</f>
        <v>1.00865967456485</v>
      </c>
      <c r="H36" s="3">
        <v>0</v>
      </c>
      <c r="I36" s="17">
        <f>H36/D36*100</f>
        <v>0</v>
      </c>
    </row>
    <row r="37" spans="1:9" ht="31.5" customHeight="1">
      <c r="A37" s="10" t="s">
        <v>38</v>
      </c>
      <c r="B37" s="5" t="s">
        <v>77</v>
      </c>
      <c r="C37" s="5">
        <v>12035</v>
      </c>
      <c r="D37" s="5">
        <v>1569542</v>
      </c>
      <c r="E37" s="5">
        <v>596809</v>
      </c>
      <c r="F37" s="11">
        <f>D37*100/D45</f>
        <v>19.597604948328385</v>
      </c>
      <c r="G37" s="11">
        <f>D37*100/$D$49</f>
        <v>19.597604948328385</v>
      </c>
      <c r="H37" s="10">
        <v>0</v>
      </c>
      <c r="I37" s="11">
        <f>H37/D37*100</f>
        <v>0</v>
      </c>
    </row>
    <row r="38" spans="1:9" ht="38.25">
      <c r="A38" s="10" t="s">
        <v>39</v>
      </c>
      <c r="B38" s="5" t="s">
        <v>78</v>
      </c>
      <c r="C38" s="5">
        <v>13</v>
      </c>
      <c r="D38" s="5">
        <v>315574</v>
      </c>
      <c r="E38" s="5">
        <v>301041</v>
      </c>
      <c r="F38" s="11">
        <f>D38*100/D45</f>
        <v>3.9403179933788213</v>
      </c>
      <c r="G38" s="11">
        <f>D38*100/$D$49</f>
        <v>3.9403179933788213</v>
      </c>
      <c r="H38" s="10">
        <v>0</v>
      </c>
      <c r="I38" s="11">
        <f>H38/D38*100</f>
        <v>0</v>
      </c>
    </row>
    <row r="39" spans="1:9" ht="12.75">
      <c r="A39" s="25" t="s">
        <v>57</v>
      </c>
      <c r="B39" s="16" t="s">
        <v>164</v>
      </c>
      <c r="C39" s="3">
        <v>0</v>
      </c>
      <c r="D39" s="3">
        <v>0</v>
      </c>
      <c r="E39" s="3">
        <v>0</v>
      </c>
      <c r="F39" s="11">
        <v>0</v>
      </c>
      <c r="G39" s="11">
        <v>0</v>
      </c>
      <c r="H39" s="10">
        <v>0</v>
      </c>
      <c r="I39" s="11">
        <v>0</v>
      </c>
    </row>
    <row r="40" spans="1:9" ht="12.75">
      <c r="A40" s="25" t="s">
        <v>13</v>
      </c>
      <c r="B40" s="5" t="s">
        <v>15</v>
      </c>
      <c r="C40" s="10"/>
      <c r="D40" s="10"/>
      <c r="E40" s="10"/>
      <c r="F40" s="11"/>
      <c r="G40" s="11"/>
      <c r="H40" s="3"/>
      <c r="I40" s="3"/>
    </row>
    <row r="41" spans="1:9" ht="12.75">
      <c r="A41" s="10"/>
      <c r="B41" s="5" t="s">
        <v>58</v>
      </c>
      <c r="C41" s="3">
        <v>47</v>
      </c>
      <c r="D41" s="3">
        <v>94942</v>
      </c>
      <c r="E41" s="3">
        <v>2509</v>
      </c>
      <c r="F41" s="11">
        <f>D41*100/D45</f>
        <v>1.1854641729907156</v>
      </c>
      <c r="G41" s="11">
        <f>D41*100/$D$49</f>
        <v>1.1854641729907156</v>
      </c>
      <c r="H41" s="3">
        <v>0</v>
      </c>
      <c r="I41" s="17">
        <f>H41/D41*100</f>
        <v>0</v>
      </c>
    </row>
    <row r="42" spans="1:9" ht="12.75">
      <c r="A42" s="10"/>
      <c r="B42" s="5" t="s">
        <v>29</v>
      </c>
      <c r="C42" s="3">
        <v>5</v>
      </c>
      <c r="D42" s="3">
        <v>912</v>
      </c>
      <c r="E42" s="3">
        <v>912</v>
      </c>
      <c r="F42" s="11">
        <f>D42*100/D45</f>
        <v>0.011387408373191344</v>
      </c>
      <c r="G42" s="11">
        <f>D42*100/$D$49</f>
        <v>0.011387408373191344</v>
      </c>
      <c r="H42" s="3">
        <v>0</v>
      </c>
      <c r="I42" s="17">
        <f>H42/D42*100</f>
        <v>0</v>
      </c>
    </row>
    <row r="43" spans="1:9" ht="12.75">
      <c r="A43" s="10"/>
      <c r="B43" s="4" t="s">
        <v>30</v>
      </c>
      <c r="C43" s="9">
        <f aca="true" t="shared" si="4" ref="C43:I43">SUM(C36:C42)</f>
        <v>12196</v>
      </c>
      <c r="D43" s="9">
        <f t="shared" si="4"/>
        <v>2061752</v>
      </c>
      <c r="E43" s="9">
        <f t="shared" si="4"/>
        <v>958352</v>
      </c>
      <c r="F43" s="13">
        <f t="shared" si="4"/>
        <v>25.743434197635963</v>
      </c>
      <c r="G43" s="13">
        <f t="shared" si="4"/>
        <v>25.743434197635963</v>
      </c>
      <c r="H43" s="9">
        <f t="shared" si="4"/>
        <v>0</v>
      </c>
      <c r="I43" s="8">
        <f t="shared" si="4"/>
        <v>0</v>
      </c>
    </row>
    <row r="44" spans="1:9" ht="25.5">
      <c r="A44" s="10"/>
      <c r="B44" s="4" t="s">
        <v>79</v>
      </c>
      <c r="C44" s="9">
        <f aca="true" t="shared" si="5" ref="C44:I44">C43+C34</f>
        <v>12199</v>
      </c>
      <c r="D44" s="9">
        <f t="shared" si="5"/>
        <v>2067056</v>
      </c>
      <c r="E44" s="9">
        <f t="shared" si="5"/>
        <v>958452</v>
      </c>
      <c r="F44" s="13">
        <f t="shared" si="5"/>
        <v>25.809660967385312</v>
      </c>
      <c r="G44" s="13">
        <f t="shared" si="5"/>
        <v>25.809660967385312</v>
      </c>
      <c r="H44" s="9">
        <f t="shared" si="5"/>
        <v>0</v>
      </c>
      <c r="I44" s="13">
        <f t="shared" si="5"/>
        <v>0</v>
      </c>
    </row>
    <row r="45" spans="1:9" ht="12.75">
      <c r="A45" s="10"/>
      <c r="B45" s="4" t="s">
        <v>31</v>
      </c>
      <c r="C45" s="9">
        <f aca="true" t="shared" si="6" ref="C45:H45">C44+C22</f>
        <v>12224</v>
      </c>
      <c r="D45" s="9">
        <f t="shared" si="6"/>
        <v>8008846</v>
      </c>
      <c r="E45" s="9">
        <f t="shared" si="6"/>
        <v>5819424</v>
      </c>
      <c r="F45" s="13">
        <f t="shared" si="6"/>
        <v>99.99999999999999</v>
      </c>
      <c r="G45" s="13">
        <f t="shared" si="6"/>
        <v>99.99999999999999</v>
      </c>
      <c r="H45" s="9">
        <f t="shared" si="6"/>
        <v>0</v>
      </c>
      <c r="I45" s="8">
        <f>H45/D45*100</f>
        <v>0</v>
      </c>
    </row>
    <row r="46" spans="1:9" ht="38.25">
      <c r="A46" s="9" t="s">
        <v>33</v>
      </c>
      <c r="B46" s="4" t="s">
        <v>32</v>
      </c>
      <c r="C46" s="10">
        <v>0</v>
      </c>
      <c r="D46" s="10">
        <v>0</v>
      </c>
      <c r="E46" s="14">
        <v>0</v>
      </c>
      <c r="F46" s="11"/>
      <c r="G46" s="11">
        <f>D46*100/$D$49</f>
        <v>0</v>
      </c>
      <c r="H46" s="10"/>
      <c r="I46" s="11">
        <v>0</v>
      </c>
    </row>
    <row r="47" spans="1:9" ht="12.75">
      <c r="A47" s="25">
        <v>1</v>
      </c>
      <c r="B47" s="16" t="s">
        <v>69</v>
      </c>
      <c r="C47" s="10">
        <v>0</v>
      </c>
      <c r="D47" s="10">
        <v>0</v>
      </c>
      <c r="E47" s="14">
        <v>0</v>
      </c>
      <c r="F47" s="11">
        <v>0</v>
      </c>
      <c r="G47" s="11">
        <v>0</v>
      </c>
      <c r="H47" s="10">
        <v>0</v>
      </c>
      <c r="I47" s="11">
        <v>0</v>
      </c>
    </row>
    <row r="48" spans="1:9" ht="12.75">
      <c r="A48" s="25">
        <v>2</v>
      </c>
      <c r="B48" s="16" t="s">
        <v>130</v>
      </c>
      <c r="C48" s="10">
        <v>0</v>
      </c>
      <c r="D48" s="10">
        <v>0</v>
      </c>
      <c r="E48" s="14">
        <v>0</v>
      </c>
      <c r="F48" s="11">
        <v>0</v>
      </c>
      <c r="G48" s="11">
        <v>0</v>
      </c>
      <c r="H48" s="10">
        <v>0</v>
      </c>
      <c r="I48" s="11">
        <v>0</v>
      </c>
    </row>
    <row r="49" spans="1:9" ht="12.75">
      <c r="A49" s="3"/>
      <c r="B49" s="2" t="s">
        <v>34</v>
      </c>
      <c r="C49" s="7">
        <f>C46+C45</f>
        <v>12224</v>
      </c>
      <c r="D49" s="7">
        <f>D46+D45</f>
        <v>8008846</v>
      </c>
      <c r="E49" s="7">
        <f>E46+E45</f>
        <v>5819424</v>
      </c>
      <c r="F49" s="8"/>
      <c r="G49" s="8">
        <f>G46+G45</f>
        <v>99.99999999999999</v>
      </c>
      <c r="H49" s="7">
        <f>H46+H45</f>
        <v>0</v>
      </c>
      <c r="I49" s="8">
        <f>H49/D49*100</f>
        <v>0</v>
      </c>
    </row>
  </sheetData>
  <sheetProtection/>
  <mergeCells count="8">
    <mergeCell ref="F4:G4"/>
    <mergeCell ref="A1:G1"/>
    <mergeCell ref="H4:I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27" customWidth="1"/>
    <col min="2" max="2" width="59.7109375" style="27" customWidth="1"/>
    <col min="3" max="3" width="12.57421875" style="27" customWidth="1"/>
    <col min="4" max="4" width="18.140625" style="27" customWidth="1"/>
    <col min="5" max="8" width="14.8515625" style="27" customWidth="1"/>
    <col min="9" max="9" width="19.140625" style="27" customWidth="1"/>
    <col min="10" max="11" width="14.8515625" style="27" customWidth="1"/>
    <col min="12" max="12" width="29.00390625" style="42" customWidth="1"/>
    <col min="13" max="16384" width="9.140625" style="27" customWidth="1"/>
  </cols>
  <sheetData>
    <row r="1" spans="1:12" ht="38.25" customHeight="1">
      <c r="A1" s="26" t="s">
        <v>59</v>
      </c>
      <c r="B1" s="67" t="s">
        <v>131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12.75" customHeight="1">
      <c r="A2" s="68" t="s">
        <v>40</v>
      </c>
      <c r="B2" s="68" t="s">
        <v>41</v>
      </c>
      <c r="C2" s="68" t="s">
        <v>132</v>
      </c>
      <c r="D2" s="68"/>
      <c r="E2" s="69" t="s">
        <v>133</v>
      </c>
      <c r="F2" s="69"/>
      <c r="G2" s="69"/>
      <c r="H2" s="69" t="s">
        <v>134</v>
      </c>
      <c r="I2" s="69"/>
      <c r="J2" s="69" t="s">
        <v>135</v>
      </c>
      <c r="K2" s="69"/>
      <c r="L2" s="69" t="s">
        <v>136</v>
      </c>
      <c r="M2" s="28"/>
    </row>
    <row r="3" spans="1:13" ht="63.75">
      <c r="A3" s="68"/>
      <c r="B3" s="68"/>
      <c r="C3" s="29" t="s">
        <v>137</v>
      </c>
      <c r="D3" s="30" t="s">
        <v>138</v>
      </c>
      <c r="E3" s="18" t="s">
        <v>139</v>
      </c>
      <c r="F3" s="18" t="s">
        <v>140</v>
      </c>
      <c r="G3" s="18" t="s">
        <v>141</v>
      </c>
      <c r="H3" s="20" t="s">
        <v>142</v>
      </c>
      <c r="I3" s="20" t="s">
        <v>143</v>
      </c>
      <c r="J3" s="20" t="s">
        <v>144</v>
      </c>
      <c r="K3" s="20" t="s">
        <v>145</v>
      </c>
      <c r="L3" s="69"/>
      <c r="M3" s="28"/>
    </row>
    <row r="4" spans="1:12" ht="12.75">
      <c r="A4" s="31" t="s">
        <v>63</v>
      </c>
      <c r="B4" s="18" t="s">
        <v>80</v>
      </c>
      <c r="C4" s="18" t="s">
        <v>81</v>
      </c>
      <c r="D4" s="18" t="s">
        <v>82</v>
      </c>
      <c r="E4" s="18" t="s">
        <v>83</v>
      </c>
      <c r="F4" s="18" t="s">
        <v>146</v>
      </c>
      <c r="G4" s="18" t="s">
        <v>84</v>
      </c>
      <c r="H4" s="20" t="s">
        <v>66</v>
      </c>
      <c r="I4" s="20" t="s">
        <v>147</v>
      </c>
      <c r="J4" s="20" t="s">
        <v>148</v>
      </c>
      <c r="K4" s="20" t="s">
        <v>149</v>
      </c>
      <c r="L4" s="20" t="s">
        <v>150</v>
      </c>
    </row>
    <row r="5" spans="1:13" ht="12.75">
      <c r="A5" s="3">
        <v>1</v>
      </c>
      <c r="B5" s="3" t="s">
        <v>88</v>
      </c>
      <c r="C5" s="3">
        <v>1037890</v>
      </c>
      <c r="D5" s="17">
        <f aca="true" t="shared" si="0" ref="D5:D29">SUM(C5/8008846*100)</f>
        <v>12.959295259267064</v>
      </c>
      <c r="E5" s="3">
        <v>0</v>
      </c>
      <c r="F5" s="17">
        <f aca="true" t="shared" si="1" ref="F5:F29">+E5/C5*100</f>
        <v>0</v>
      </c>
      <c r="G5" s="17">
        <f aca="true" t="shared" si="2" ref="G5:G29">+E5/8008846*100</f>
        <v>0</v>
      </c>
      <c r="H5" s="3">
        <v>0</v>
      </c>
      <c r="I5" s="17">
        <v>0</v>
      </c>
      <c r="J5" s="3">
        <v>0</v>
      </c>
      <c r="K5" s="17">
        <v>0</v>
      </c>
      <c r="L5" s="17">
        <v>0</v>
      </c>
      <c r="M5" s="28"/>
    </row>
    <row r="6" spans="1:13" ht="12.75">
      <c r="A6" s="3">
        <v>2</v>
      </c>
      <c r="B6" s="3" t="s">
        <v>90</v>
      </c>
      <c r="C6" s="3">
        <v>909034</v>
      </c>
      <c r="D6" s="17">
        <f t="shared" si="0"/>
        <v>11.350374323591689</v>
      </c>
      <c r="E6" s="3">
        <v>0</v>
      </c>
      <c r="F6" s="17">
        <f t="shared" si="1"/>
        <v>0</v>
      </c>
      <c r="G6" s="17">
        <f t="shared" si="2"/>
        <v>0</v>
      </c>
      <c r="H6" s="3">
        <v>0</v>
      </c>
      <c r="I6" s="17">
        <v>0</v>
      </c>
      <c r="J6" s="3">
        <v>0</v>
      </c>
      <c r="K6" s="17">
        <v>0</v>
      </c>
      <c r="L6" s="17">
        <v>0</v>
      </c>
      <c r="M6" s="28"/>
    </row>
    <row r="7" spans="1:13" ht="12.75">
      <c r="A7" s="3">
        <v>3</v>
      </c>
      <c r="B7" s="3" t="s">
        <v>88</v>
      </c>
      <c r="C7" s="3">
        <v>827506</v>
      </c>
      <c r="D7" s="17">
        <f t="shared" si="0"/>
        <v>10.332399948756663</v>
      </c>
      <c r="E7" s="3">
        <v>0</v>
      </c>
      <c r="F7" s="17">
        <f t="shared" si="1"/>
        <v>0</v>
      </c>
      <c r="G7" s="17">
        <f t="shared" si="2"/>
        <v>0</v>
      </c>
      <c r="H7" s="3">
        <v>0</v>
      </c>
      <c r="I7" s="17">
        <v>0</v>
      </c>
      <c r="J7" s="3">
        <v>0</v>
      </c>
      <c r="K7" s="17">
        <v>0</v>
      </c>
      <c r="L7" s="17">
        <v>0</v>
      </c>
      <c r="M7" s="28"/>
    </row>
    <row r="8" spans="1:13" ht="12.75">
      <c r="A8" s="3">
        <v>4</v>
      </c>
      <c r="B8" s="3" t="s">
        <v>89</v>
      </c>
      <c r="C8" s="3">
        <v>800000</v>
      </c>
      <c r="D8" s="17">
        <f t="shared" si="0"/>
        <v>9.98895471332574</v>
      </c>
      <c r="E8" s="3">
        <v>0</v>
      </c>
      <c r="F8" s="17">
        <f t="shared" si="1"/>
        <v>0</v>
      </c>
      <c r="G8" s="17">
        <f t="shared" si="2"/>
        <v>0</v>
      </c>
      <c r="H8" s="3">
        <v>0</v>
      </c>
      <c r="I8" s="17">
        <v>0</v>
      </c>
      <c r="J8" s="3">
        <v>0</v>
      </c>
      <c r="K8" s="17">
        <v>0</v>
      </c>
      <c r="L8" s="17">
        <v>0</v>
      </c>
      <c r="M8" s="28"/>
    </row>
    <row r="9" spans="1:13" ht="12.75">
      <c r="A9" s="3">
        <v>5</v>
      </c>
      <c r="B9" s="3" t="s">
        <v>89</v>
      </c>
      <c r="C9" s="3">
        <v>686542</v>
      </c>
      <c r="D9" s="17">
        <f t="shared" si="0"/>
        <v>8.5722961834951</v>
      </c>
      <c r="E9" s="3">
        <v>0</v>
      </c>
      <c r="F9" s="17">
        <f t="shared" si="1"/>
        <v>0</v>
      </c>
      <c r="G9" s="17">
        <f t="shared" si="2"/>
        <v>0</v>
      </c>
      <c r="H9" s="3">
        <v>0</v>
      </c>
      <c r="I9" s="17">
        <v>0</v>
      </c>
      <c r="J9" s="3">
        <v>0</v>
      </c>
      <c r="K9" s="17">
        <v>0</v>
      </c>
      <c r="L9" s="17">
        <v>0</v>
      </c>
      <c r="M9" s="28"/>
    </row>
    <row r="10" spans="1:13" ht="12.75">
      <c r="A10" s="3">
        <v>6</v>
      </c>
      <c r="B10" s="3" t="s">
        <v>90</v>
      </c>
      <c r="C10" s="3">
        <v>600000</v>
      </c>
      <c r="D10" s="17">
        <f t="shared" si="0"/>
        <v>7.4917160349943055</v>
      </c>
      <c r="E10" s="3">
        <v>0</v>
      </c>
      <c r="F10" s="17">
        <f t="shared" si="1"/>
        <v>0</v>
      </c>
      <c r="G10" s="17">
        <f t="shared" si="2"/>
        <v>0</v>
      </c>
      <c r="H10" s="3">
        <v>0</v>
      </c>
      <c r="I10" s="17">
        <v>0</v>
      </c>
      <c r="J10" s="3">
        <v>0</v>
      </c>
      <c r="K10" s="17">
        <v>0</v>
      </c>
      <c r="L10" s="17">
        <v>0</v>
      </c>
      <c r="M10" s="28"/>
    </row>
    <row r="11" spans="1:13" ht="12.75">
      <c r="A11" s="3">
        <v>7</v>
      </c>
      <c r="B11" s="3" t="s">
        <v>91</v>
      </c>
      <c r="C11" s="3">
        <v>271170</v>
      </c>
      <c r="D11" s="17">
        <f t="shared" si="0"/>
        <v>3.385881062015676</v>
      </c>
      <c r="E11" s="3">
        <v>0</v>
      </c>
      <c r="F11" s="17">
        <f t="shared" si="1"/>
        <v>0</v>
      </c>
      <c r="G11" s="17">
        <f t="shared" si="2"/>
        <v>0</v>
      </c>
      <c r="H11" s="3">
        <v>0</v>
      </c>
      <c r="I11" s="17">
        <v>0</v>
      </c>
      <c r="J11" s="3">
        <v>0</v>
      </c>
      <c r="K11" s="17">
        <v>0</v>
      </c>
      <c r="L11" s="17">
        <v>0</v>
      </c>
      <c r="M11" s="28"/>
    </row>
    <row r="12" spans="1:13" ht="12.75">
      <c r="A12" s="3">
        <v>8</v>
      </c>
      <c r="B12" s="3" t="s">
        <v>92</v>
      </c>
      <c r="C12" s="3">
        <v>188640</v>
      </c>
      <c r="D12" s="17">
        <f t="shared" si="0"/>
        <v>2.3553955214022095</v>
      </c>
      <c r="E12" s="3">
        <v>0</v>
      </c>
      <c r="F12" s="17">
        <f t="shared" si="1"/>
        <v>0</v>
      </c>
      <c r="G12" s="17">
        <f t="shared" si="2"/>
        <v>0</v>
      </c>
      <c r="H12" s="3">
        <v>0</v>
      </c>
      <c r="I12" s="17">
        <v>0</v>
      </c>
      <c r="J12" s="3">
        <v>0</v>
      </c>
      <c r="K12" s="17">
        <v>0</v>
      </c>
      <c r="L12" s="17">
        <v>0</v>
      </c>
      <c r="M12" s="28"/>
    </row>
    <row r="13" spans="1:13" ht="12.75">
      <c r="A13" s="3">
        <v>9</v>
      </c>
      <c r="B13" s="3" t="s">
        <v>91</v>
      </c>
      <c r="C13" s="3">
        <v>167906</v>
      </c>
      <c r="D13" s="17">
        <f t="shared" si="0"/>
        <v>2.0965067876195898</v>
      </c>
      <c r="E13" s="3">
        <v>0</v>
      </c>
      <c r="F13" s="17">
        <f t="shared" si="1"/>
        <v>0</v>
      </c>
      <c r="G13" s="17">
        <f t="shared" si="2"/>
        <v>0</v>
      </c>
      <c r="H13" s="3">
        <v>0</v>
      </c>
      <c r="I13" s="17">
        <v>0</v>
      </c>
      <c r="J13" s="3">
        <v>0</v>
      </c>
      <c r="K13" s="17">
        <v>0</v>
      </c>
      <c r="L13" s="17">
        <v>0</v>
      </c>
      <c r="M13" s="28"/>
    </row>
    <row r="14" spans="1:13" ht="12.75">
      <c r="A14" s="3">
        <v>10</v>
      </c>
      <c r="B14" s="3" t="s">
        <v>93</v>
      </c>
      <c r="C14" s="3">
        <v>116882</v>
      </c>
      <c r="D14" s="17">
        <f t="shared" si="0"/>
        <v>1.4594112560036738</v>
      </c>
      <c r="E14" s="3">
        <v>0</v>
      </c>
      <c r="F14" s="17">
        <f t="shared" si="1"/>
        <v>0</v>
      </c>
      <c r="G14" s="17">
        <f t="shared" si="2"/>
        <v>0</v>
      </c>
      <c r="H14" s="3">
        <v>0</v>
      </c>
      <c r="I14" s="17">
        <v>0</v>
      </c>
      <c r="J14" s="3">
        <v>0</v>
      </c>
      <c r="K14" s="17">
        <v>0</v>
      </c>
      <c r="L14" s="17">
        <v>0</v>
      </c>
      <c r="M14" s="28"/>
    </row>
    <row r="15" spans="1:13" ht="12.75">
      <c r="A15" s="3">
        <v>11</v>
      </c>
      <c r="B15" s="3" t="s">
        <v>94</v>
      </c>
      <c r="C15" s="3">
        <v>91890</v>
      </c>
      <c r="D15" s="17">
        <f t="shared" si="0"/>
        <v>1.1473563107593778</v>
      </c>
      <c r="E15" s="3">
        <v>0</v>
      </c>
      <c r="F15" s="17">
        <f t="shared" si="1"/>
        <v>0</v>
      </c>
      <c r="G15" s="17">
        <f t="shared" si="2"/>
        <v>0</v>
      </c>
      <c r="H15" s="3">
        <v>0</v>
      </c>
      <c r="I15" s="17">
        <v>0</v>
      </c>
      <c r="J15" s="3">
        <v>0</v>
      </c>
      <c r="K15" s="17">
        <v>0</v>
      </c>
      <c r="L15" s="17">
        <v>0</v>
      </c>
      <c r="M15" s="28"/>
    </row>
    <row r="16" spans="1:13" ht="12.75">
      <c r="A16" s="3">
        <v>12</v>
      </c>
      <c r="B16" s="3" t="s">
        <v>95</v>
      </c>
      <c r="C16" s="3">
        <v>73440</v>
      </c>
      <c r="D16" s="17">
        <f t="shared" si="0"/>
        <v>0.916986042683303</v>
      </c>
      <c r="E16" s="3">
        <v>0</v>
      </c>
      <c r="F16" s="17">
        <f t="shared" si="1"/>
        <v>0</v>
      </c>
      <c r="G16" s="17">
        <f t="shared" si="2"/>
        <v>0</v>
      </c>
      <c r="H16" s="3">
        <v>0</v>
      </c>
      <c r="I16" s="17">
        <v>0</v>
      </c>
      <c r="J16" s="3">
        <v>0</v>
      </c>
      <c r="K16" s="17">
        <v>0</v>
      </c>
      <c r="L16" s="17">
        <v>0</v>
      </c>
      <c r="M16" s="28"/>
    </row>
    <row r="17" spans="1:13" ht="12.75">
      <c r="A17" s="3">
        <v>13</v>
      </c>
      <c r="B17" s="3" t="s">
        <v>96</v>
      </c>
      <c r="C17" s="3">
        <v>56868</v>
      </c>
      <c r="D17" s="17">
        <f t="shared" si="0"/>
        <v>0.7100648457967602</v>
      </c>
      <c r="E17" s="3">
        <v>0</v>
      </c>
      <c r="F17" s="17">
        <f t="shared" si="1"/>
        <v>0</v>
      </c>
      <c r="G17" s="17">
        <f t="shared" si="2"/>
        <v>0</v>
      </c>
      <c r="H17" s="3">
        <v>0</v>
      </c>
      <c r="I17" s="17">
        <v>0</v>
      </c>
      <c r="J17" s="3">
        <v>0</v>
      </c>
      <c r="K17" s="17">
        <v>0</v>
      </c>
      <c r="L17" s="17">
        <v>0</v>
      </c>
      <c r="M17" s="28"/>
    </row>
    <row r="18" spans="1:13" ht="12.75">
      <c r="A18" s="3">
        <v>14</v>
      </c>
      <c r="B18" s="3" t="s">
        <v>97</v>
      </c>
      <c r="C18" s="3">
        <v>45404</v>
      </c>
      <c r="D18" s="17">
        <f t="shared" si="0"/>
        <v>0.5669231247548024</v>
      </c>
      <c r="E18" s="3">
        <v>0</v>
      </c>
      <c r="F18" s="17">
        <f t="shared" si="1"/>
        <v>0</v>
      </c>
      <c r="G18" s="17">
        <f t="shared" si="2"/>
        <v>0</v>
      </c>
      <c r="H18" s="3">
        <v>0</v>
      </c>
      <c r="I18" s="17">
        <v>0</v>
      </c>
      <c r="J18" s="3">
        <v>0</v>
      </c>
      <c r="K18" s="17">
        <v>0</v>
      </c>
      <c r="L18" s="17">
        <v>0</v>
      </c>
      <c r="M18" s="28"/>
    </row>
    <row r="19" spans="1:13" ht="12.75">
      <c r="A19" s="3">
        <v>15</v>
      </c>
      <c r="B19" s="3" t="s">
        <v>98</v>
      </c>
      <c r="C19" s="3">
        <v>11790</v>
      </c>
      <c r="D19" s="17">
        <f t="shared" si="0"/>
        <v>0.1472122200876381</v>
      </c>
      <c r="E19" s="3">
        <v>0</v>
      </c>
      <c r="F19" s="17">
        <f t="shared" si="1"/>
        <v>0</v>
      </c>
      <c r="G19" s="17">
        <f t="shared" si="2"/>
        <v>0</v>
      </c>
      <c r="H19" s="3">
        <v>0</v>
      </c>
      <c r="I19" s="17">
        <v>0</v>
      </c>
      <c r="J19" s="3">
        <v>0</v>
      </c>
      <c r="K19" s="17">
        <v>0</v>
      </c>
      <c r="L19" s="17">
        <v>0</v>
      </c>
      <c r="M19" s="28"/>
    </row>
    <row r="20" spans="1:13" ht="12.75">
      <c r="A20" s="3">
        <v>16</v>
      </c>
      <c r="B20" s="3" t="s">
        <v>99</v>
      </c>
      <c r="C20" s="3">
        <v>9900</v>
      </c>
      <c r="D20" s="17">
        <f t="shared" si="0"/>
        <v>0.12361331457740603</v>
      </c>
      <c r="E20" s="3">
        <v>0</v>
      </c>
      <c r="F20" s="17">
        <f t="shared" si="1"/>
        <v>0</v>
      </c>
      <c r="G20" s="17">
        <f t="shared" si="2"/>
        <v>0</v>
      </c>
      <c r="H20" s="3">
        <v>0</v>
      </c>
      <c r="I20" s="17">
        <v>0</v>
      </c>
      <c r="J20" s="3">
        <v>0</v>
      </c>
      <c r="K20" s="17">
        <v>0</v>
      </c>
      <c r="L20" s="17">
        <v>0</v>
      </c>
      <c r="M20" s="28"/>
    </row>
    <row r="21" spans="1:13" ht="12.75">
      <c r="A21" s="3">
        <v>17</v>
      </c>
      <c r="B21" s="3" t="s">
        <v>100</v>
      </c>
      <c r="C21" s="3">
        <v>8730</v>
      </c>
      <c r="D21" s="17">
        <f t="shared" si="0"/>
        <v>0.10900446830916714</v>
      </c>
      <c r="E21" s="3">
        <v>0</v>
      </c>
      <c r="F21" s="17">
        <f t="shared" si="1"/>
        <v>0</v>
      </c>
      <c r="G21" s="17">
        <f t="shared" si="2"/>
        <v>0</v>
      </c>
      <c r="H21" s="3">
        <v>0</v>
      </c>
      <c r="I21" s="17">
        <v>0</v>
      </c>
      <c r="J21" s="3">
        <v>0</v>
      </c>
      <c r="K21" s="17">
        <v>0</v>
      </c>
      <c r="L21" s="17">
        <v>0</v>
      </c>
      <c r="M21" s="28"/>
    </row>
    <row r="22" spans="1:13" ht="12.75">
      <c r="A22" s="3">
        <v>18</v>
      </c>
      <c r="B22" s="3" t="s">
        <v>101</v>
      </c>
      <c r="C22" s="3">
        <v>7380</v>
      </c>
      <c r="D22" s="17">
        <f t="shared" si="0"/>
        <v>0.09214810723042995</v>
      </c>
      <c r="E22" s="3">
        <v>0</v>
      </c>
      <c r="F22" s="17">
        <f t="shared" si="1"/>
        <v>0</v>
      </c>
      <c r="G22" s="17">
        <f t="shared" si="2"/>
        <v>0</v>
      </c>
      <c r="H22" s="3">
        <v>0</v>
      </c>
      <c r="I22" s="17">
        <v>0</v>
      </c>
      <c r="J22" s="3">
        <v>0</v>
      </c>
      <c r="K22" s="17">
        <v>0</v>
      </c>
      <c r="L22" s="17">
        <v>0</v>
      </c>
      <c r="M22" s="28"/>
    </row>
    <row r="23" spans="1:13" ht="12.75">
      <c r="A23" s="3">
        <v>19</v>
      </c>
      <c r="B23" s="3" t="s">
        <v>102</v>
      </c>
      <c r="C23" s="3">
        <v>6210</v>
      </c>
      <c r="D23" s="17">
        <f t="shared" si="0"/>
        <v>0.07753926096219105</v>
      </c>
      <c r="E23" s="3">
        <v>0</v>
      </c>
      <c r="F23" s="17">
        <f t="shared" si="1"/>
        <v>0</v>
      </c>
      <c r="G23" s="17">
        <f t="shared" si="2"/>
        <v>0</v>
      </c>
      <c r="H23" s="3">
        <v>0</v>
      </c>
      <c r="I23" s="17">
        <v>0</v>
      </c>
      <c r="J23" s="3">
        <v>0</v>
      </c>
      <c r="K23" s="17">
        <v>0</v>
      </c>
      <c r="L23" s="17">
        <v>0</v>
      </c>
      <c r="M23" s="28"/>
    </row>
    <row r="24" spans="1:13" ht="12.75">
      <c r="A24" s="3">
        <v>20</v>
      </c>
      <c r="B24" s="3" t="s">
        <v>103</v>
      </c>
      <c r="C24" s="3">
        <v>5850</v>
      </c>
      <c r="D24" s="17">
        <f t="shared" si="0"/>
        <v>0.07304423134119448</v>
      </c>
      <c r="E24" s="3">
        <v>0</v>
      </c>
      <c r="F24" s="17">
        <f t="shared" si="1"/>
        <v>0</v>
      </c>
      <c r="G24" s="17">
        <f t="shared" si="2"/>
        <v>0</v>
      </c>
      <c r="H24" s="3">
        <v>0</v>
      </c>
      <c r="I24" s="17">
        <v>0</v>
      </c>
      <c r="J24" s="3">
        <v>0</v>
      </c>
      <c r="K24" s="17">
        <v>0</v>
      </c>
      <c r="L24" s="17">
        <v>0</v>
      </c>
      <c r="M24" s="28"/>
    </row>
    <row r="25" spans="1:13" ht="12.75">
      <c r="A25" s="3">
        <v>21</v>
      </c>
      <c r="B25" s="3" t="s">
        <v>103</v>
      </c>
      <c r="C25" s="3">
        <v>5170</v>
      </c>
      <c r="D25" s="17">
        <f t="shared" si="0"/>
        <v>0.0645536198348676</v>
      </c>
      <c r="E25" s="3">
        <v>0</v>
      </c>
      <c r="F25" s="17">
        <f t="shared" si="1"/>
        <v>0</v>
      </c>
      <c r="G25" s="17">
        <f t="shared" si="2"/>
        <v>0</v>
      </c>
      <c r="H25" s="3">
        <v>0</v>
      </c>
      <c r="I25" s="17">
        <v>0</v>
      </c>
      <c r="J25" s="3">
        <v>0</v>
      </c>
      <c r="K25" s="17">
        <v>0</v>
      </c>
      <c r="L25" s="17">
        <v>0</v>
      </c>
      <c r="M25" s="28"/>
    </row>
    <row r="26" spans="1:13" ht="12.75">
      <c r="A26" s="3">
        <v>22</v>
      </c>
      <c r="B26" s="3" t="s">
        <v>104</v>
      </c>
      <c r="C26" s="3">
        <v>4320</v>
      </c>
      <c r="D26" s="17">
        <f t="shared" si="0"/>
        <v>0.053940355451959</v>
      </c>
      <c r="E26" s="3">
        <v>0</v>
      </c>
      <c r="F26" s="17">
        <f t="shared" si="1"/>
        <v>0</v>
      </c>
      <c r="G26" s="17">
        <f t="shared" si="2"/>
        <v>0</v>
      </c>
      <c r="H26" s="3">
        <v>0</v>
      </c>
      <c r="I26" s="17">
        <v>0</v>
      </c>
      <c r="J26" s="3">
        <v>0</v>
      </c>
      <c r="K26" s="17">
        <v>0</v>
      </c>
      <c r="L26" s="17">
        <v>0</v>
      </c>
      <c r="M26" s="28"/>
    </row>
    <row r="27" spans="1:13" ht="12.75">
      <c r="A27" s="3">
        <v>23</v>
      </c>
      <c r="B27" s="3" t="s">
        <v>105</v>
      </c>
      <c r="C27" s="3">
        <v>3960</v>
      </c>
      <c r="D27" s="17">
        <f t="shared" si="0"/>
        <v>0.049445325830962415</v>
      </c>
      <c r="E27" s="3">
        <v>0</v>
      </c>
      <c r="F27" s="17">
        <f t="shared" si="1"/>
        <v>0</v>
      </c>
      <c r="G27" s="17">
        <f t="shared" si="2"/>
        <v>0</v>
      </c>
      <c r="H27" s="3">
        <v>0</v>
      </c>
      <c r="I27" s="17">
        <v>0</v>
      </c>
      <c r="J27" s="3">
        <v>0</v>
      </c>
      <c r="K27" s="17">
        <v>0</v>
      </c>
      <c r="L27" s="17">
        <v>0</v>
      </c>
      <c r="M27" s="28"/>
    </row>
    <row r="28" spans="1:13" ht="12.75">
      <c r="A28" s="3">
        <v>24</v>
      </c>
      <c r="B28" s="3" t="s">
        <v>106</v>
      </c>
      <c r="C28" s="3">
        <v>2698</v>
      </c>
      <c r="D28" s="17">
        <f t="shared" si="0"/>
        <v>0.033687749770691056</v>
      </c>
      <c r="E28" s="3">
        <v>0</v>
      </c>
      <c r="F28" s="17">
        <f t="shared" si="1"/>
        <v>0</v>
      </c>
      <c r="G28" s="17">
        <f t="shared" si="2"/>
        <v>0</v>
      </c>
      <c r="H28" s="3">
        <v>0</v>
      </c>
      <c r="I28" s="17">
        <v>0</v>
      </c>
      <c r="J28" s="3">
        <v>0</v>
      </c>
      <c r="K28" s="17">
        <v>0</v>
      </c>
      <c r="L28" s="17">
        <v>0</v>
      </c>
      <c r="M28" s="28"/>
    </row>
    <row r="29" spans="1:13" ht="12.75">
      <c r="A29" s="3">
        <v>25</v>
      </c>
      <c r="B29" s="3" t="s">
        <v>107</v>
      </c>
      <c r="C29" s="3">
        <v>2610</v>
      </c>
      <c r="D29" s="17">
        <f t="shared" si="0"/>
        <v>0.03258896475222523</v>
      </c>
      <c r="E29" s="3">
        <v>0</v>
      </c>
      <c r="F29" s="17">
        <f t="shared" si="1"/>
        <v>0</v>
      </c>
      <c r="G29" s="17">
        <f t="shared" si="2"/>
        <v>0</v>
      </c>
      <c r="H29" s="3">
        <v>0</v>
      </c>
      <c r="I29" s="17">
        <v>0</v>
      </c>
      <c r="J29" s="3">
        <v>0</v>
      </c>
      <c r="K29" s="17">
        <v>0</v>
      </c>
      <c r="L29" s="17">
        <v>0</v>
      </c>
      <c r="M29" s="28"/>
    </row>
    <row r="30" spans="1:12" ht="12.75">
      <c r="A30" s="32"/>
      <c r="B30" s="33" t="s">
        <v>43</v>
      </c>
      <c r="C30" s="34">
        <f>SUM(C5:C29)</f>
        <v>5941790</v>
      </c>
      <c r="D30" s="35">
        <f>SUM(D5:D29)</f>
        <v>74.19033903261472</v>
      </c>
      <c r="E30" s="34">
        <f>SUM(E5:E29)</f>
        <v>0</v>
      </c>
      <c r="F30" s="8">
        <f>+E30/C30*100</f>
        <v>0</v>
      </c>
      <c r="G30" s="35">
        <f aca="true" t="shared" si="3" ref="G30:L30">SUM(G5:G29)</f>
        <v>0</v>
      </c>
      <c r="H30" s="34">
        <f t="shared" si="3"/>
        <v>0</v>
      </c>
      <c r="I30" s="35">
        <f t="shared" si="3"/>
        <v>0</v>
      </c>
      <c r="J30" s="34">
        <f t="shared" si="3"/>
        <v>0</v>
      </c>
      <c r="K30" s="35">
        <f t="shared" si="3"/>
        <v>0</v>
      </c>
      <c r="L30" s="35">
        <f t="shared" si="3"/>
        <v>0</v>
      </c>
    </row>
    <row r="31" spans="2:12" ht="12.7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6"/>
    </row>
    <row r="32" spans="1:12" ht="51" customHeight="1">
      <c r="A32" s="37" t="s">
        <v>151</v>
      </c>
      <c r="B32" s="67" t="s">
        <v>152</v>
      </c>
      <c r="C32" s="67"/>
      <c r="D32" s="67"/>
      <c r="E32" s="67"/>
      <c r="F32" s="67"/>
      <c r="G32" s="67"/>
      <c r="H32" s="67"/>
      <c r="I32" s="67"/>
      <c r="J32" s="38"/>
      <c r="K32" s="38"/>
      <c r="L32" s="38"/>
    </row>
    <row r="33" spans="1:12" ht="12.75">
      <c r="A33" s="70" t="s">
        <v>40</v>
      </c>
      <c r="B33" s="70" t="s">
        <v>41</v>
      </c>
      <c r="C33" s="70" t="s">
        <v>153</v>
      </c>
      <c r="D33" s="72" t="s">
        <v>42</v>
      </c>
      <c r="E33" s="69" t="s">
        <v>134</v>
      </c>
      <c r="F33" s="69"/>
      <c r="G33" s="69" t="s">
        <v>135</v>
      </c>
      <c r="H33" s="69"/>
      <c r="I33" s="74" t="s">
        <v>136</v>
      </c>
      <c r="J33" s="39"/>
      <c r="K33" s="39"/>
      <c r="L33" s="40"/>
    </row>
    <row r="34" spans="1:12" ht="121.5" customHeight="1">
      <c r="A34" s="71"/>
      <c r="B34" s="71"/>
      <c r="C34" s="71"/>
      <c r="D34" s="73"/>
      <c r="E34" s="20" t="s">
        <v>142</v>
      </c>
      <c r="F34" s="20" t="s">
        <v>143</v>
      </c>
      <c r="G34" s="20" t="s">
        <v>144</v>
      </c>
      <c r="H34" s="20" t="s">
        <v>145</v>
      </c>
      <c r="I34" s="75"/>
      <c r="J34" s="39"/>
      <c r="K34" s="39"/>
      <c r="L34" s="40"/>
    </row>
    <row r="35" spans="1:12" ht="12.75">
      <c r="A35" s="3">
        <v>1</v>
      </c>
      <c r="B35" s="3" t="s">
        <v>159</v>
      </c>
      <c r="C35" s="3">
        <v>108000</v>
      </c>
      <c r="D35" s="17">
        <f>SUM(C35/8008846*100)</f>
        <v>1.348508886298975</v>
      </c>
      <c r="E35" s="3">
        <v>0</v>
      </c>
      <c r="F35" s="17">
        <v>0</v>
      </c>
      <c r="G35" s="3">
        <v>0</v>
      </c>
      <c r="H35" s="17">
        <v>0</v>
      </c>
      <c r="I35" s="17">
        <v>0</v>
      </c>
      <c r="J35" s="41"/>
      <c r="K35" s="41"/>
      <c r="L35" s="40"/>
    </row>
    <row r="36" spans="1:11" ht="12.75">
      <c r="A36" s="32"/>
      <c r="B36" s="33" t="s">
        <v>43</v>
      </c>
      <c r="C36" s="43">
        <f aca="true" t="shared" si="4" ref="C36:I36">SUM(C35:C35)</f>
        <v>108000</v>
      </c>
      <c r="D36" s="44">
        <f t="shared" si="4"/>
        <v>1.348508886298975</v>
      </c>
      <c r="E36" s="43">
        <f t="shared" si="4"/>
        <v>0</v>
      </c>
      <c r="F36" s="44">
        <f t="shared" si="4"/>
        <v>0</v>
      </c>
      <c r="G36" s="43">
        <f t="shared" si="4"/>
        <v>0</v>
      </c>
      <c r="H36" s="44">
        <f t="shared" si="4"/>
        <v>0</v>
      </c>
      <c r="I36" s="44">
        <f t="shared" si="4"/>
        <v>0</v>
      </c>
      <c r="J36" s="45"/>
      <c r="K36" s="45"/>
    </row>
    <row r="39" spans="1:9" ht="51" customHeight="1">
      <c r="A39" s="37" t="s">
        <v>154</v>
      </c>
      <c r="B39" s="67" t="s">
        <v>155</v>
      </c>
      <c r="C39" s="67"/>
      <c r="D39" s="67"/>
      <c r="E39" s="67"/>
      <c r="F39" s="67"/>
      <c r="G39" s="67"/>
      <c r="H39" s="67"/>
      <c r="I39" s="67"/>
    </row>
    <row r="40" spans="1:9" ht="12.75">
      <c r="A40" s="68" t="s">
        <v>40</v>
      </c>
      <c r="B40" s="68" t="s">
        <v>156</v>
      </c>
      <c r="C40" s="68" t="s">
        <v>153</v>
      </c>
      <c r="D40" s="77" t="s">
        <v>42</v>
      </c>
      <c r="E40" s="69" t="s">
        <v>134</v>
      </c>
      <c r="F40" s="69"/>
      <c r="G40" s="69" t="s">
        <v>135</v>
      </c>
      <c r="H40" s="69"/>
      <c r="I40" s="69" t="s">
        <v>136</v>
      </c>
    </row>
    <row r="41" spans="1:9" ht="105" customHeight="1">
      <c r="A41" s="68"/>
      <c r="B41" s="68"/>
      <c r="C41" s="68"/>
      <c r="D41" s="77"/>
      <c r="E41" s="20" t="s">
        <v>142</v>
      </c>
      <c r="F41" s="20" t="s">
        <v>143</v>
      </c>
      <c r="G41" s="20" t="s">
        <v>144</v>
      </c>
      <c r="H41" s="20" t="s">
        <v>145</v>
      </c>
      <c r="I41" s="69"/>
    </row>
    <row r="42" spans="1:9" ht="12.75">
      <c r="A42" s="46">
        <v>1</v>
      </c>
      <c r="B42" s="47" t="s">
        <v>62</v>
      </c>
      <c r="C42" s="3">
        <v>0</v>
      </c>
      <c r="D42" s="17">
        <f>SUM(C42/8008846*100)</f>
        <v>0</v>
      </c>
      <c r="E42" s="3">
        <v>0</v>
      </c>
      <c r="F42" s="17">
        <v>0</v>
      </c>
      <c r="G42" s="3">
        <v>0</v>
      </c>
      <c r="H42" s="17">
        <v>0</v>
      </c>
      <c r="I42" s="17">
        <v>0</v>
      </c>
    </row>
    <row r="43" spans="1:9" ht="12.75">
      <c r="A43" s="32"/>
      <c r="B43" s="48" t="s">
        <v>157</v>
      </c>
      <c r="C43" s="48">
        <f aca="true" t="shared" si="5" ref="C43:I43">SUM(C42:C42)</f>
        <v>0</v>
      </c>
      <c r="D43" s="49">
        <f t="shared" si="5"/>
        <v>0</v>
      </c>
      <c r="E43" s="48">
        <f t="shared" si="5"/>
        <v>0</v>
      </c>
      <c r="F43" s="49">
        <f t="shared" si="5"/>
        <v>0</v>
      </c>
      <c r="G43" s="48">
        <f t="shared" si="5"/>
        <v>0</v>
      </c>
      <c r="H43" s="49">
        <f t="shared" si="5"/>
        <v>0</v>
      </c>
      <c r="I43" s="49">
        <f t="shared" si="5"/>
        <v>0</v>
      </c>
    </row>
    <row r="45" spans="1:12" ht="12.75">
      <c r="A45" s="27" t="s">
        <v>44</v>
      </c>
      <c r="B45" s="50" t="s">
        <v>45</v>
      </c>
      <c r="C45" s="50"/>
      <c r="D45" s="50"/>
      <c r="E45" s="50"/>
      <c r="F45" s="51"/>
      <c r="G45" s="51"/>
      <c r="H45" s="51"/>
      <c r="I45" s="51"/>
      <c r="J45" s="51"/>
      <c r="K45" s="51"/>
      <c r="L45" s="51"/>
    </row>
    <row r="46" spans="1:12" ht="105.75" customHeight="1">
      <c r="A46" s="29" t="s">
        <v>40</v>
      </c>
      <c r="B46" s="29" t="s">
        <v>41</v>
      </c>
      <c r="C46" s="29" t="s">
        <v>61</v>
      </c>
      <c r="D46" s="29" t="s">
        <v>46</v>
      </c>
      <c r="E46" s="30" t="s">
        <v>47</v>
      </c>
      <c r="F46" s="38"/>
      <c r="G46" s="38"/>
      <c r="H46" s="38"/>
      <c r="I46" s="38"/>
      <c r="J46" s="38"/>
      <c r="K46" s="38"/>
      <c r="L46" s="52"/>
    </row>
    <row r="47" spans="1:12" ht="12.75">
      <c r="A47" s="4">
        <v>1</v>
      </c>
      <c r="B47" s="3" t="s">
        <v>62</v>
      </c>
      <c r="C47" s="3"/>
      <c r="D47" s="3">
        <v>0</v>
      </c>
      <c r="E47" s="53">
        <f>D47*100/8008846</f>
        <v>0</v>
      </c>
      <c r="F47" s="38"/>
      <c r="G47" s="38"/>
      <c r="H47" s="38"/>
      <c r="I47" s="38"/>
      <c r="J47" s="38"/>
      <c r="K47" s="38"/>
      <c r="L47" s="52"/>
    </row>
    <row r="48" spans="1:12" ht="12.75">
      <c r="A48" s="32"/>
      <c r="B48" s="33" t="s">
        <v>43</v>
      </c>
      <c r="C48" s="33"/>
      <c r="D48" s="54">
        <f>SUM(D47:D47)</f>
        <v>0</v>
      </c>
      <c r="E48" s="55">
        <f>SUM(E47:E47)</f>
        <v>0</v>
      </c>
      <c r="F48" s="56"/>
      <c r="G48" s="56"/>
      <c r="H48" s="56"/>
      <c r="I48" s="56"/>
      <c r="J48" s="56"/>
      <c r="K48" s="56"/>
      <c r="L48" s="52"/>
    </row>
    <row r="49" spans="2:3" ht="12.75">
      <c r="B49" s="28"/>
      <c r="C49" s="28"/>
    </row>
    <row r="50" spans="2:3" ht="12.75">
      <c r="B50" s="28"/>
      <c r="C50" s="28"/>
    </row>
    <row r="51" spans="1:12" ht="12.75">
      <c r="A51" s="57" t="s">
        <v>49</v>
      </c>
      <c r="B51" s="50" t="s">
        <v>50</v>
      </c>
      <c r="C51" s="50"/>
      <c r="D51" s="50"/>
      <c r="E51" s="50"/>
      <c r="F51" s="51"/>
      <c r="G51" s="51"/>
      <c r="H51" s="51"/>
      <c r="I51" s="51"/>
      <c r="J51" s="51"/>
      <c r="K51" s="51"/>
      <c r="L51" s="51"/>
    </row>
    <row r="52" spans="1:12" ht="165.75">
      <c r="A52" s="29" t="s">
        <v>40</v>
      </c>
      <c r="B52" s="29" t="s">
        <v>51</v>
      </c>
      <c r="C52" s="29" t="s">
        <v>52</v>
      </c>
      <c r="D52" s="30" t="s">
        <v>53</v>
      </c>
      <c r="E52" s="29" t="s">
        <v>54</v>
      </c>
      <c r="F52" s="39"/>
      <c r="G52" s="39"/>
      <c r="H52" s="39"/>
      <c r="I52" s="39"/>
      <c r="J52" s="39"/>
      <c r="K52" s="39"/>
      <c r="L52" s="52"/>
    </row>
    <row r="53" spans="1:12" ht="12.75">
      <c r="A53" s="32">
        <v>1</v>
      </c>
      <c r="B53" s="58" t="s">
        <v>62</v>
      </c>
      <c r="C53" s="58">
        <v>0</v>
      </c>
      <c r="D53" s="32">
        <v>0</v>
      </c>
      <c r="E53" s="53">
        <f>D53*100/8008846</f>
        <v>0</v>
      </c>
      <c r="F53" s="52"/>
      <c r="G53" s="52"/>
      <c r="H53" s="52"/>
      <c r="I53" s="52"/>
      <c r="J53" s="52"/>
      <c r="K53" s="52"/>
      <c r="L53" s="52"/>
    </row>
    <row r="54" spans="1:12" ht="12.75">
      <c r="A54" s="32"/>
      <c r="B54" s="33" t="s">
        <v>43</v>
      </c>
      <c r="C54" s="48">
        <f>SUM(D53:D53)</f>
        <v>0</v>
      </c>
      <c r="D54" s="54">
        <f>SUM(E53:E53)</f>
        <v>0</v>
      </c>
      <c r="E54" s="55">
        <f>SUM(E53:E53)</f>
        <v>0</v>
      </c>
      <c r="F54" s="56"/>
      <c r="G54" s="56"/>
      <c r="H54" s="56"/>
      <c r="I54" s="56"/>
      <c r="J54" s="56"/>
      <c r="K54" s="56"/>
      <c r="L54" s="52"/>
    </row>
    <row r="55" spans="2:3" ht="12.75">
      <c r="B55" s="28"/>
      <c r="C55" s="28"/>
    </row>
    <row r="56" spans="2:3" ht="12.75">
      <c r="B56" s="28"/>
      <c r="C56" s="28"/>
    </row>
    <row r="57" spans="1:12" ht="29.25" customHeight="1">
      <c r="A57" s="57" t="s">
        <v>48</v>
      </c>
      <c r="B57" s="76" t="s">
        <v>158</v>
      </c>
      <c r="C57" s="76"/>
      <c r="D57" s="76"/>
      <c r="E57" s="76"/>
      <c r="F57" s="59"/>
      <c r="G57" s="59"/>
      <c r="H57" s="59"/>
      <c r="I57" s="59"/>
      <c r="J57" s="59"/>
      <c r="K57" s="59"/>
      <c r="L57" s="59"/>
    </row>
    <row r="58" spans="1:12" ht="12.75">
      <c r="A58" s="57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</row>
    <row r="59" spans="1:12" ht="165.75">
      <c r="A59" s="29">
        <v>1</v>
      </c>
      <c r="B59" s="29" t="s">
        <v>55</v>
      </c>
      <c r="C59" s="29" t="s">
        <v>56</v>
      </c>
      <c r="D59" s="30" t="s">
        <v>53</v>
      </c>
      <c r="E59" s="29" t="s">
        <v>54</v>
      </c>
      <c r="F59" s="39"/>
      <c r="G59" s="39"/>
      <c r="H59" s="39"/>
      <c r="I59" s="39"/>
      <c r="J59" s="39"/>
      <c r="K59" s="39"/>
      <c r="L59" s="52"/>
    </row>
    <row r="60" spans="1:12" ht="12.75">
      <c r="A60" s="32">
        <v>1</v>
      </c>
      <c r="B60" s="58" t="s">
        <v>62</v>
      </c>
      <c r="C60" s="58">
        <v>0</v>
      </c>
      <c r="D60" s="32">
        <v>0</v>
      </c>
      <c r="E60" s="53">
        <f>D60*100/8008846</f>
        <v>0</v>
      </c>
      <c r="F60" s="52"/>
      <c r="G60" s="52"/>
      <c r="H60" s="52"/>
      <c r="I60" s="52"/>
      <c r="J60" s="52"/>
      <c r="K60" s="52"/>
      <c r="L60" s="52"/>
    </row>
    <row r="61" spans="1:12" ht="12.75">
      <c r="A61" s="32">
        <v>2</v>
      </c>
      <c r="B61" s="58" t="s">
        <v>62</v>
      </c>
      <c r="C61" s="58">
        <v>0</v>
      </c>
      <c r="D61" s="32">
        <v>0</v>
      </c>
      <c r="E61" s="53">
        <f>D61*100/8008846</f>
        <v>0</v>
      </c>
      <c r="F61" s="52"/>
      <c r="G61" s="52"/>
      <c r="H61" s="52"/>
      <c r="I61" s="52"/>
      <c r="J61" s="52"/>
      <c r="K61" s="52"/>
      <c r="L61" s="52"/>
    </row>
    <row r="62" spans="1:12" ht="12.75">
      <c r="A62" s="32"/>
      <c r="B62" s="33" t="s">
        <v>43</v>
      </c>
      <c r="C62" s="33">
        <f>SUM(C60:C61)</f>
        <v>0</v>
      </c>
      <c r="D62" s="33">
        <f>SUM(D60:D61)</f>
        <v>0</v>
      </c>
      <c r="E62" s="35">
        <f>SUM(E60:E61)</f>
        <v>0</v>
      </c>
      <c r="F62" s="60"/>
      <c r="G62" s="60"/>
      <c r="H62" s="60"/>
      <c r="I62" s="60"/>
      <c r="J62" s="60"/>
      <c r="K62" s="60"/>
      <c r="L62" s="52"/>
    </row>
    <row r="63" spans="2:12" ht="12.75">
      <c r="B63" s="28"/>
      <c r="C63" s="28"/>
      <c r="D63" s="57"/>
      <c r="E63" s="57"/>
      <c r="F63" s="57"/>
      <c r="G63" s="57"/>
      <c r="H63" s="57"/>
      <c r="I63" s="57"/>
      <c r="J63" s="57"/>
      <c r="K63" s="57"/>
      <c r="L63" s="61"/>
    </row>
    <row r="64" spans="2:3" ht="12.75">
      <c r="B64" s="28"/>
      <c r="C64" s="28"/>
    </row>
    <row r="65" spans="1:3" ht="12.75">
      <c r="A65" s="57"/>
      <c r="B65" s="28"/>
      <c r="C65" s="28"/>
    </row>
    <row r="66" spans="2:12" ht="12.75">
      <c r="B66" s="62"/>
      <c r="C66" s="62"/>
      <c r="D66" s="57"/>
      <c r="E66" s="57"/>
      <c r="F66" s="57"/>
      <c r="G66" s="57"/>
      <c r="H66" s="57"/>
      <c r="I66" s="57"/>
      <c r="J66" s="57"/>
      <c r="K66" s="57"/>
      <c r="L66" s="61"/>
    </row>
  </sheetData>
  <sheetProtection/>
  <mergeCells count="25">
    <mergeCell ref="B57:E57"/>
    <mergeCell ref="B39:I39"/>
    <mergeCell ref="A40:A41"/>
    <mergeCell ref="B40:B41"/>
    <mergeCell ref="C40:C41"/>
    <mergeCell ref="D40:D41"/>
    <mergeCell ref="E40:F40"/>
    <mergeCell ref="G40:H40"/>
    <mergeCell ref="I40:I41"/>
    <mergeCell ref="B32:I32"/>
    <mergeCell ref="A33:A34"/>
    <mergeCell ref="B33:B34"/>
    <mergeCell ref="C33:C34"/>
    <mergeCell ref="D33:D34"/>
    <mergeCell ref="E33:F33"/>
    <mergeCell ref="G33:H33"/>
    <mergeCell ref="I33:I34"/>
    <mergeCell ref="B1:L1"/>
    <mergeCell ref="A2:A3"/>
    <mergeCell ref="B2:B3"/>
    <mergeCell ref="C2:D2"/>
    <mergeCell ref="E2:G2"/>
    <mergeCell ref="H2:I2"/>
    <mergeCell ref="J2:K2"/>
    <mergeCell ref="L2:L3"/>
  </mergeCells>
  <printOptions/>
  <pageMargins left="0.75" right="0.75" top="1" bottom="1" header="0.5" footer="0.5"/>
  <pageSetup horizontalDpi="600" verticalDpi="600" orientation="landscape" scale="49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Indiabulls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psrchmurthy</cp:lastModifiedBy>
  <cp:lastPrinted>2011-10-04T10:58:32Z</cp:lastPrinted>
  <dcterms:created xsi:type="dcterms:W3CDTF">2006-07-04T05:58:11Z</dcterms:created>
  <dcterms:modified xsi:type="dcterms:W3CDTF">2012-07-06T07:02:42Z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